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1"/>
  </bookViews>
  <sheets>
    <sheet name="EXPORTACIONES" sheetId="1" r:id="rId1"/>
    <sheet name="IMPORTACIONES" sheetId="2" r:id="rId2"/>
  </sheets>
  <definedNames>
    <definedName name="_xlnm.Print_Area" localSheetId="0">'EXPORTACIONES'!$B$1:$L$33</definedName>
    <definedName name="_xlnm.Print_Area" localSheetId="1">'IMPORTACIONES'!$B$1:$L$36</definedName>
  </definedNames>
  <calcPr fullCalcOnLoad="1"/>
</workbook>
</file>

<file path=xl/sharedStrings.xml><?xml version="1.0" encoding="utf-8"?>
<sst xmlns="http://schemas.openxmlformats.org/spreadsheetml/2006/main" count="118" uniqueCount="57">
  <si>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</si>
  <si>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</si>
  <si>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</si>
  <si>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</si>
  <si>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</si>
  <si>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</si>
  <si>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</si>
  <si>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</si>
  <si>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</si>
  <si>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</si>
  <si>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</si>
  <si>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</si>
  <si>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</si>
  <si>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</si>
  <si>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</si>
  <si>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</si>
  <si>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</si>
  <si>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</si>
  <si>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</si>
  <si>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</si>
  <si>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</si>
  <si>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</si>
  <si>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</si>
  <si>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</si>
  <si>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</si>
  <si>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</si>
  <si>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</si>
  <si>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</si>
  <si>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</si>
  <si>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</si>
  <si>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</si>
  <si>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</si>
  <si>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</si>
  <si>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</si>
  <si>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</si>
  <si>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</si>
  <si>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</si>
  <si>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</si>
  <si>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</si>
  <si>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</si>
  <si>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</si>
  <si>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</si>
  <si>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</si>
  <si>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</si>
  <si>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</si>
  <si>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</si>
  <si>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</si>
  <si>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</si>
  <si>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</si>
  <si>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</si>
  <si>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</si>
  <si>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</si>
  <si>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</si>
  <si>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</si>
  <si>
    <t>BALANZA COMERCIAL
EXPORTACIONES
JULIO 2018</t>
  </si>
  <si>
    <t>JULIO 2018</t>
  </si>
  <si>
    <t>BALANZA COMERCIAL 
IMPORTACIONES
JULIO 2018</t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</si>
</sst>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_-* #,##0.0000\ _P_t_s_-;\-* #,##0.0000\ _P_t_s_-;_-* &quot;-&quot;\ _P_t_s_-;_-@_-"/>
    <numFmt numFmtId="182" formatCode="_([$€-2]\ * #,##0.00_);_([$€-2]\ * \(#,##0.00\);_([$€-2]\ * &quot;-&quot;??_)"/>
    <numFmt numFmtId="183" formatCode="_(* #,##0.00_);_(* \(#,##0.00\);_(* &quot;-&quot;??_);_(@_)"/>
    <numFmt numFmtId="184" formatCode="_-* #,##0.00\ _P_t_s_-;\-* #,##0.00\ _P_t_s_-;_-* &quot;-&quot;??\ _P_t_s_-;_-@_-"/>
    <numFmt numFmtId="185" formatCode="_ * #,##0.000_ ;_ * \-#,##0.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double"/>
      <top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medium"/>
    </border>
    <border>
      <left style="thin"/>
      <right style="medium"/>
      <top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9" fillId="42" borderId="5" applyNumberFormat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18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171" fontId="21" fillId="54" borderId="0" xfId="102" applyNumberFormat="1" applyFont="1" applyFill="1" applyAlignment="1">
      <alignment horizontal="left" vertical="center" wrapText="1"/>
      <protection/>
    </xf>
    <xf numFmtId="171" fontId="21" fillId="54" borderId="0" xfId="102" applyNumberFormat="1" applyFont="1" applyFill="1" applyAlignment="1">
      <alignment horizontal="center" vertical="center" wrapText="1"/>
      <protection/>
    </xf>
    <xf numFmtId="171" fontId="22" fillId="0" borderId="0" xfId="102" applyNumberFormat="1" applyFont="1" applyAlignment="1">
      <alignment vertical="center"/>
      <protection/>
    </xf>
    <xf numFmtId="171" fontId="21" fillId="54" borderId="0" xfId="102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171" fontId="4" fillId="13" borderId="19" xfId="101" applyNumberFormat="1" applyFont="1" applyFill="1" applyBorder="1" applyAlignment="1">
      <alignment horizontal="center" vertical="center" wrapText="1"/>
      <protection/>
    </xf>
    <xf numFmtId="171" fontId="4" fillId="13" borderId="20" xfId="101" applyNumberFormat="1" applyFont="1" applyFill="1" applyBorder="1" applyAlignment="1">
      <alignment horizontal="center" vertical="center" wrapText="1"/>
      <protection/>
    </xf>
    <xf numFmtId="171" fontId="4" fillId="13" borderId="21" xfId="101" applyNumberFormat="1" applyFont="1" applyFill="1" applyBorder="1" applyAlignment="1">
      <alignment horizontal="center" vertical="center" wrapText="1"/>
      <protection/>
    </xf>
    <xf numFmtId="171" fontId="4" fillId="13" borderId="22" xfId="101" applyNumberFormat="1" applyFont="1" applyFill="1" applyBorder="1" applyAlignment="1">
      <alignment horizontal="center" vertical="center" wrapText="1"/>
      <protection/>
    </xf>
    <xf numFmtId="171" fontId="21" fillId="0" borderId="23" xfId="94" applyNumberFormat="1" applyFont="1" applyFill="1" applyBorder="1" applyAlignment="1">
      <alignment horizontal="center" vertical="center" wrapText="1"/>
    </xf>
    <xf numFmtId="171" fontId="4" fillId="0" borderId="24" xfId="94" applyNumberFormat="1" applyFont="1" applyFill="1" applyBorder="1" applyAlignment="1">
      <alignment horizontal="center" vertical="center" wrapText="1"/>
    </xf>
    <xf numFmtId="171" fontId="21" fillId="0" borderId="25" xfId="89" applyNumberFormat="1" applyFont="1" applyFill="1" applyBorder="1" applyAlignment="1">
      <alignment horizontal="center" vertical="center" wrapText="1"/>
    </xf>
    <xf numFmtId="171" fontId="21" fillId="0" borderId="26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Fill="1" applyAlignment="1">
      <alignment vertical="center"/>
      <protection/>
    </xf>
    <xf numFmtId="171" fontId="21" fillId="0" borderId="27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Fill="1" applyBorder="1" applyAlignment="1">
      <alignment vertical="center"/>
      <protection/>
    </xf>
    <xf numFmtId="171" fontId="21" fillId="54" borderId="28" xfId="94" applyNumberFormat="1" applyFont="1" applyFill="1" applyBorder="1" applyAlignment="1">
      <alignment horizontal="center" vertical="center" wrapText="1"/>
    </xf>
    <xf numFmtId="171" fontId="21" fillId="54" borderId="29" xfId="94" applyNumberFormat="1" applyFont="1" applyFill="1" applyBorder="1" applyAlignment="1">
      <alignment horizontal="center" vertical="center" wrapText="1"/>
    </xf>
    <xf numFmtId="171" fontId="21" fillId="54" borderId="30" xfId="89" applyNumberFormat="1" applyFont="1" applyFill="1" applyBorder="1" applyAlignment="1">
      <alignment horizontal="center" vertical="center" wrapText="1"/>
    </xf>
    <xf numFmtId="171" fontId="4" fillId="54" borderId="0" xfId="102" applyNumberFormat="1" applyFont="1" applyFill="1" applyBorder="1" applyAlignment="1">
      <alignment horizontal="center" vertical="center" wrapText="1"/>
      <protection/>
    </xf>
    <xf numFmtId="171" fontId="4" fillId="54" borderId="0" xfId="94" applyNumberFormat="1" applyFont="1" applyFill="1" applyBorder="1" applyAlignment="1">
      <alignment horizontal="center" vertical="center" wrapText="1"/>
    </xf>
    <xf numFmtId="171" fontId="4" fillId="54" borderId="0" xfId="89" applyNumberFormat="1" applyFont="1" applyFill="1" applyBorder="1" applyAlignment="1">
      <alignment horizontal="center" vertical="center" wrapText="1"/>
    </xf>
    <xf numFmtId="171" fontId="21" fillId="54" borderId="0" xfId="89" applyNumberFormat="1" applyFont="1" applyFill="1" applyBorder="1" applyAlignment="1">
      <alignment horizontal="center" vertical="center" wrapText="1"/>
    </xf>
    <xf numFmtId="171" fontId="4" fillId="54" borderId="31" xfId="89" applyNumberFormat="1" applyFont="1" applyFill="1" applyBorder="1" applyAlignment="1">
      <alignment horizontal="center" vertical="center" wrapText="1"/>
    </xf>
    <xf numFmtId="171" fontId="4" fillId="13" borderId="18" xfId="101" applyNumberFormat="1" applyFont="1" applyFill="1" applyBorder="1" applyAlignment="1">
      <alignment horizontal="center" wrapText="1"/>
      <protection/>
    </xf>
    <xf numFmtId="171" fontId="4" fillId="13" borderId="19" xfId="101" applyNumberFormat="1" applyFont="1" applyFill="1" applyBorder="1" applyAlignment="1">
      <alignment horizontal="center" wrapText="1"/>
      <protection/>
    </xf>
    <xf numFmtId="171" fontId="4" fillId="13" borderId="20" xfId="101" applyNumberFormat="1" applyFont="1" applyFill="1" applyBorder="1" applyAlignment="1">
      <alignment horizontal="center" wrapText="1"/>
      <protection/>
    </xf>
    <xf numFmtId="171" fontId="4" fillId="13" borderId="21" xfId="101" applyNumberFormat="1" applyFont="1" applyFill="1" applyBorder="1" applyAlignment="1">
      <alignment horizontal="center" wrapText="1"/>
      <protection/>
    </xf>
    <xf numFmtId="171" fontId="22" fillId="0" borderId="0" xfId="102" applyNumberFormat="1" applyFont="1" applyAlignment="1">
      <alignment/>
      <protection/>
    </xf>
    <xf numFmtId="171" fontId="21" fillId="0" borderId="32" xfId="94" applyNumberFormat="1" applyFont="1" applyFill="1" applyBorder="1" applyAlignment="1">
      <alignment horizontal="center" vertical="center" wrapText="1"/>
    </xf>
    <xf numFmtId="171" fontId="21" fillId="0" borderId="33" xfId="94" applyNumberFormat="1" applyFont="1" applyFill="1" applyBorder="1" applyAlignment="1">
      <alignment horizontal="center" vertical="center" wrapText="1"/>
    </xf>
    <xf numFmtId="171" fontId="21" fillId="0" borderId="34" xfId="94" applyNumberFormat="1" applyFont="1" applyFill="1" applyBorder="1" applyAlignment="1">
      <alignment horizontal="center" vertical="center" wrapText="1"/>
    </xf>
    <xf numFmtId="171" fontId="21" fillId="0" borderId="35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Border="1" applyAlignment="1">
      <alignment vertical="center"/>
      <protection/>
    </xf>
    <xf numFmtId="171" fontId="21" fillId="0" borderId="36" xfId="94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Border="1" applyAlignment="1">
      <alignment horizontal="center" vertical="center" wrapText="1"/>
      <protection/>
    </xf>
    <xf numFmtId="171" fontId="21" fillId="0" borderId="37" xfId="102" applyNumberFormat="1" applyFont="1" applyFill="1" applyBorder="1" applyAlignment="1">
      <alignment horizontal="center" vertical="center" wrapText="1"/>
      <protection/>
    </xf>
    <xf numFmtId="171" fontId="21" fillId="0" borderId="25" xfId="94" applyNumberFormat="1" applyFont="1" applyFill="1" applyBorder="1" applyAlignment="1">
      <alignment horizontal="center" vertical="center" wrapText="1"/>
    </xf>
    <xf numFmtId="171" fontId="4" fillId="54" borderId="37" xfId="102" applyNumberFormat="1" applyFont="1" applyFill="1" applyBorder="1" applyAlignment="1">
      <alignment horizontal="center" vertical="center" wrapText="1"/>
      <protection/>
    </xf>
    <xf numFmtId="171" fontId="21" fillId="54" borderId="25" xfId="94" applyNumberFormat="1" applyFont="1" applyFill="1" applyBorder="1" applyAlignment="1">
      <alignment horizontal="center" vertical="center" wrapText="1"/>
    </xf>
    <xf numFmtId="171" fontId="4" fillId="54" borderId="37" xfId="89" applyNumberFormat="1" applyFont="1" applyFill="1" applyBorder="1" applyAlignment="1">
      <alignment horizontal="center" vertical="center" wrapText="1"/>
    </xf>
    <xf numFmtId="171" fontId="21" fillId="54" borderId="37" xfId="89" applyNumberFormat="1" applyFont="1" applyFill="1" applyBorder="1" applyAlignment="1">
      <alignment horizontal="center" vertical="center" wrapText="1"/>
    </xf>
    <xf numFmtId="171" fontId="4" fillId="13" borderId="25" xfId="102" applyNumberFormat="1" applyFont="1" applyFill="1" applyBorder="1" applyAlignment="1">
      <alignment horizontal="center" vertical="center" wrapText="1"/>
      <protection/>
    </xf>
    <xf numFmtId="171" fontId="4" fillId="13" borderId="38" xfId="102" applyNumberFormat="1" applyFont="1" applyFill="1" applyBorder="1" applyAlignment="1">
      <alignment horizontal="center" vertical="center" wrapText="1"/>
      <protection/>
    </xf>
    <xf numFmtId="171" fontId="4" fillId="13" borderId="30" xfId="102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171" fontId="4" fillId="13" borderId="22" xfId="102" applyNumberFormat="1" applyFont="1" applyFill="1" applyBorder="1" applyAlignment="1">
      <alignment horizontal="center" vertical="center" wrapText="1"/>
      <protection/>
    </xf>
    <xf numFmtId="171" fontId="5" fillId="54" borderId="0" xfId="102" applyNumberFormat="1" applyFont="1" applyFill="1" applyAlignment="1">
      <alignment vertical="center"/>
      <protection/>
    </xf>
    <xf numFmtId="171" fontId="5" fillId="54" borderId="0" xfId="102" applyNumberFormat="1" applyFont="1" applyFill="1" applyAlignment="1">
      <alignment horizontal="left" vertical="center"/>
      <protection/>
    </xf>
    <xf numFmtId="171" fontId="5" fillId="54" borderId="0" xfId="102" applyNumberFormat="1" applyFont="1" applyFill="1" applyAlignment="1">
      <alignment horizontal="center" vertical="center"/>
      <protection/>
    </xf>
    <xf numFmtId="171" fontId="21" fillId="0" borderId="0" xfId="89" applyNumberFormat="1" applyFont="1" applyFill="1" applyBorder="1" applyAlignment="1">
      <alignment horizontal="center" vertical="center" wrapText="1"/>
    </xf>
    <xf numFmtId="171" fontId="4" fillId="0" borderId="0" xfId="89" applyNumberFormat="1" applyFont="1" applyFill="1" applyBorder="1" applyAlignment="1">
      <alignment horizontal="center" vertical="center" wrapText="1"/>
    </xf>
    <xf numFmtId="171" fontId="4" fillId="0" borderId="0" xfId="101" applyNumberFormat="1" applyFont="1" applyFill="1" applyBorder="1" applyAlignment="1">
      <alignment horizontal="center" vertical="center" wrapText="1"/>
      <protection/>
    </xf>
    <xf numFmtId="171" fontId="21" fillId="0" borderId="0" xfId="94" applyNumberFormat="1" applyFont="1" applyFill="1" applyBorder="1" applyAlignment="1">
      <alignment horizontal="center" vertical="center" wrapText="1"/>
    </xf>
    <xf numFmtId="49" fontId="4" fillId="0" borderId="0" xfId="101" applyNumberFormat="1" applyFont="1" applyFill="1" applyBorder="1" applyAlignment="1">
      <alignment horizontal="center" vertical="center" wrapText="1"/>
      <protection/>
    </xf>
    <xf numFmtId="171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101" applyNumberFormat="1" applyFont="1" applyFill="1" applyBorder="1" applyAlignment="1">
      <alignment horizontal="center" wrapText="1"/>
      <protection/>
    </xf>
    <xf numFmtId="171" fontId="22" fillId="0" borderId="0" xfId="102" applyNumberFormat="1" applyFont="1" applyFill="1" applyAlignment="1">
      <alignment/>
      <protection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185" fontId="21" fillId="0" borderId="36" xfId="94" applyNumberFormat="1" applyFont="1" applyFill="1" applyBorder="1" applyAlignment="1">
      <alignment horizontal="center" vertical="center" wrapText="1"/>
    </xf>
    <xf numFmtId="171" fontId="4" fillId="0" borderId="0" xfId="93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Alignment="1">
      <alignment horizontal="center" vertical="center" wrapText="1"/>
      <protection/>
    </xf>
    <xf numFmtId="171" fontId="23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1" fontId="5" fillId="0" borderId="0" xfId="102" applyNumberFormat="1" applyFont="1" applyFill="1" applyAlignment="1">
      <alignment vertical="center"/>
      <protection/>
    </xf>
    <xf numFmtId="171" fontId="4" fillId="0" borderId="32" xfId="101" applyNumberFormat="1" applyFont="1" applyFill="1" applyBorder="1" applyAlignment="1">
      <alignment horizontal="center" vertical="center" wrapText="1"/>
      <protection/>
    </xf>
    <xf numFmtId="171" fontId="4" fillId="0" borderId="34" xfId="101" applyNumberFormat="1" applyFont="1" applyFill="1" applyBorder="1" applyAlignment="1">
      <alignment horizontal="center" vertical="center" wrapText="1"/>
      <protection/>
    </xf>
    <xf numFmtId="171" fontId="4" fillId="54" borderId="39" xfId="101" applyNumberFormat="1" applyFont="1" applyFill="1" applyBorder="1" applyAlignment="1">
      <alignment horizontal="center" vertical="center" wrapText="1"/>
      <protection/>
    </xf>
    <xf numFmtId="171" fontId="4" fillId="54" borderId="40" xfId="101" applyNumberFormat="1" applyFont="1" applyFill="1" applyBorder="1" applyAlignment="1">
      <alignment horizontal="center" vertical="center" wrapText="1"/>
      <protection/>
    </xf>
    <xf numFmtId="171" fontId="4" fillId="54" borderId="32" xfId="101" applyNumberFormat="1" applyFont="1" applyFill="1" applyBorder="1" applyAlignment="1">
      <alignment horizontal="center" vertical="center" wrapText="1"/>
      <protection/>
    </xf>
    <xf numFmtId="171" fontId="4" fillId="54" borderId="34" xfId="101" applyNumberFormat="1" applyFont="1" applyFill="1" applyBorder="1" applyAlignment="1">
      <alignment horizontal="center" vertical="center" wrapText="1"/>
      <protection/>
    </xf>
    <xf numFmtId="171" fontId="4" fillId="54" borderId="41" xfId="101" applyNumberFormat="1" applyFont="1" applyFill="1" applyBorder="1" applyAlignment="1">
      <alignment horizontal="center" vertical="center" wrapText="1"/>
      <protection/>
    </xf>
    <xf numFmtId="171" fontId="4" fillId="13" borderId="42" xfId="101" applyNumberFormat="1" applyFont="1" applyFill="1" applyBorder="1" applyAlignment="1">
      <alignment horizontal="center" wrapText="1"/>
      <protection/>
    </xf>
    <xf numFmtId="171" fontId="4" fillId="13" borderId="43" xfId="101" applyNumberFormat="1" applyFont="1" applyFill="1" applyBorder="1" applyAlignment="1">
      <alignment horizontal="center" wrapText="1"/>
      <protection/>
    </xf>
    <xf numFmtId="171" fontId="4" fillId="13" borderId="44" xfId="101" applyNumberFormat="1" applyFont="1" applyFill="1" applyBorder="1" applyAlignment="1">
      <alignment horizontal="center" wrapText="1"/>
      <protection/>
    </xf>
    <xf numFmtId="171" fontId="21" fillId="0" borderId="45" xfId="89" applyNumberFormat="1" applyFont="1" applyFill="1" applyBorder="1" applyAlignment="1">
      <alignment horizontal="center" vertical="center" wrapText="1"/>
    </xf>
    <xf numFmtId="171" fontId="4" fillId="0" borderId="39" xfId="101" applyNumberFormat="1" applyFont="1" applyFill="1" applyBorder="1" applyAlignment="1">
      <alignment horizontal="center" vertical="center" wrapText="1"/>
      <protection/>
    </xf>
    <xf numFmtId="171" fontId="4" fillId="0" borderId="40" xfId="101" applyNumberFormat="1" applyFont="1" applyFill="1" applyBorder="1" applyAlignment="1">
      <alignment horizontal="center" vertical="center" wrapText="1"/>
      <protection/>
    </xf>
    <xf numFmtId="171" fontId="4" fillId="54" borderId="46" xfId="101" applyNumberFormat="1" applyFont="1" applyFill="1" applyBorder="1" applyAlignment="1">
      <alignment horizontal="center" vertical="center" wrapText="1"/>
      <protection/>
    </xf>
    <xf numFmtId="171" fontId="21" fillId="0" borderId="47" xfId="94" applyNumberFormat="1" applyFont="1" applyFill="1" applyBorder="1" applyAlignment="1">
      <alignment horizontal="center" vertical="center" wrapText="1"/>
    </xf>
    <xf numFmtId="171" fontId="21" fillId="0" borderId="48" xfId="94" applyNumberFormat="1" applyFont="1" applyFill="1" applyBorder="1" applyAlignment="1">
      <alignment horizontal="center" vertical="center" wrapText="1"/>
    </xf>
    <xf numFmtId="171" fontId="4" fillId="0" borderId="49" xfId="94" applyNumberFormat="1" applyFont="1" applyFill="1" applyBorder="1" applyAlignment="1">
      <alignment horizontal="center" vertical="center" wrapText="1"/>
    </xf>
    <xf numFmtId="171" fontId="21" fillId="0" borderId="50" xfId="89" applyNumberFormat="1" applyFont="1" applyFill="1" applyBorder="1" applyAlignment="1">
      <alignment horizontal="center" vertical="center" wrapText="1"/>
    </xf>
    <xf numFmtId="171" fontId="21" fillId="0" borderId="51" xfId="89" applyNumberFormat="1" applyFont="1" applyFill="1" applyBorder="1" applyAlignment="1">
      <alignment horizontal="center" vertical="center" wrapText="1"/>
    </xf>
    <xf numFmtId="171" fontId="4" fillId="0" borderId="52" xfId="93" applyNumberFormat="1" applyFont="1" applyFill="1" applyBorder="1" applyAlignment="1">
      <alignment horizontal="center" vertical="center" wrapText="1"/>
    </xf>
    <xf numFmtId="171" fontId="4" fillId="0" borderId="53" xfId="93" applyNumberFormat="1" applyFont="1" applyFill="1" applyBorder="1" applyAlignment="1">
      <alignment horizontal="center" vertical="center" wrapText="1"/>
    </xf>
    <xf numFmtId="171" fontId="21" fillId="0" borderId="47" xfId="89" applyNumberFormat="1" applyFont="1" applyFill="1" applyBorder="1" applyAlignment="1">
      <alignment horizontal="center" vertical="center" wrapText="1"/>
    </xf>
    <xf numFmtId="171" fontId="21" fillId="0" borderId="54" xfId="89" applyNumberFormat="1" applyFont="1" applyFill="1" applyBorder="1" applyAlignment="1">
      <alignment horizontal="center" vertical="center" wrapText="1"/>
    </xf>
    <xf numFmtId="171" fontId="4" fillId="54" borderId="42" xfId="93" applyNumberFormat="1" applyFont="1" applyFill="1" applyBorder="1" applyAlignment="1">
      <alignment horizontal="center" vertical="center" wrapText="1"/>
    </xf>
    <xf numFmtId="171" fontId="4" fillId="54" borderId="55" xfId="93" applyNumberFormat="1" applyFont="1" applyFill="1" applyBorder="1" applyAlignment="1">
      <alignment horizontal="center" vertical="center" wrapText="1"/>
    </xf>
    <xf numFmtId="171" fontId="4" fillId="54" borderId="56" xfId="93" applyNumberFormat="1" applyFont="1" applyFill="1" applyBorder="1" applyAlignment="1">
      <alignment horizontal="center" vertical="center" wrapText="1"/>
    </xf>
    <xf numFmtId="171" fontId="4" fillId="0" borderId="42" xfId="93" applyNumberFormat="1" applyFont="1" applyFill="1" applyBorder="1" applyAlignment="1">
      <alignment horizontal="center" vertical="center" wrapText="1"/>
    </xf>
    <xf numFmtId="171" fontId="21" fillId="0" borderId="57" xfId="89" applyNumberFormat="1" applyFont="1" applyFill="1" applyBorder="1" applyAlignment="1">
      <alignment horizontal="center" vertical="center" wrapText="1"/>
    </xf>
    <xf numFmtId="2" fontId="21" fillId="0" borderId="51" xfId="89" applyNumberFormat="1" applyFont="1" applyFill="1" applyBorder="1" applyAlignment="1">
      <alignment horizontal="right" vertical="center" wrapText="1"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23" fillId="54" borderId="0" xfId="99" applyNumberFormat="1" applyFont="1" applyFill="1" applyBorder="1" applyAlignment="1">
      <alignment horizontal="center" vertical="center"/>
      <protection/>
    </xf>
    <xf numFmtId="171" fontId="4" fillId="54" borderId="41" xfId="101" applyNumberFormat="1" applyFont="1" applyFill="1" applyBorder="1" applyAlignment="1">
      <alignment horizontal="center" vertical="center" wrapText="1"/>
      <protection/>
    </xf>
    <xf numFmtId="171" fontId="4" fillId="0" borderId="41" xfId="101" applyNumberFormat="1" applyFont="1" applyFill="1" applyBorder="1" applyAlignment="1">
      <alignment horizontal="center" vertical="center" wrapText="1"/>
      <protection/>
    </xf>
    <xf numFmtId="171" fontId="4" fillId="13" borderId="58" xfId="102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Alignment="1">
      <alignment horizontal="right" vertical="center"/>
      <protection/>
    </xf>
    <xf numFmtId="2" fontId="21" fillId="0" borderId="54" xfId="89" applyNumberFormat="1" applyFont="1" applyFill="1" applyBorder="1" applyAlignment="1">
      <alignment horizontal="right" vertical="center" wrapText="1"/>
    </xf>
    <xf numFmtId="171" fontId="21" fillId="54" borderId="23" xfId="94" applyNumberFormat="1" applyFont="1" applyFill="1" applyBorder="1" applyAlignment="1">
      <alignment horizontal="center" vertical="center" wrapText="1"/>
    </xf>
    <xf numFmtId="171" fontId="21" fillId="54" borderId="27" xfId="89" applyNumberFormat="1" applyFont="1" applyFill="1" applyBorder="1" applyAlignment="1">
      <alignment horizontal="center" vertical="center" wrapText="1"/>
    </xf>
    <xf numFmtId="171" fontId="21" fillId="54" borderId="36" xfId="94" applyNumberFormat="1" applyFont="1" applyFill="1" applyBorder="1" applyAlignment="1">
      <alignment horizontal="center" vertical="center" wrapText="1"/>
    </xf>
    <xf numFmtId="171" fontId="21" fillId="0" borderId="39" xfId="89" applyNumberFormat="1" applyFont="1" applyFill="1" applyBorder="1" applyAlignment="1">
      <alignment horizontal="center" vertical="center" wrapText="1"/>
    </xf>
    <xf numFmtId="171" fontId="21" fillId="0" borderId="29" xfId="94" applyNumberFormat="1" applyFont="1" applyFill="1" applyBorder="1" applyAlignment="1">
      <alignment horizontal="center" vertical="center" wrapText="1"/>
    </xf>
    <xf numFmtId="171" fontId="21" fillId="0" borderId="30" xfId="89" applyNumberFormat="1" applyFont="1" applyFill="1" applyBorder="1" applyAlignment="1">
      <alignment horizontal="center" vertical="center" wrapText="1"/>
    </xf>
    <xf numFmtId="171" fontId="21" fillId="0" borderId="41" xfId="89" applyNumberFormat="1" applyFont="1" applyFill="1" applyBorder="1" applyAlignment="1">
      <alignment horizontal="center" vertical="center" wrapText="1"/>
    </xf>
    <xf numFmtId="171" fontId="4" fillId="13" borderId="52" xfId="101" applyNumberFormat="1" applyFont="1" applyFill="1" applyBorder="1" applyAlignment="1">
      <alignment horizontal="center" vertical="center" wrapText="1"/>
      <protection/>
    </xf>
    <xf numFmtId="171" fontId="4" fillId="13" borderId="56" xfId="101" applyNumberFormat="1" applyFont="1" applyFill="1" applyBorder="1" applyAlignment="1">
      <alignment horizontal="center" vertical="center" wrapText="1"/>
      <protection/>
    </xf>
    <xf numFmtId="171" fontId="4" fillId="54" borderId="52" xfId="93" applyNumberFormat="1" applyFont="1" applyFill="1" applyBorder="1" applyAlignment="1">
      <alignment horizontal="center" vertical="center" wrapText="1"/>
    </xf>
    <xf numFmtId="171" fontId="21" fillId="0" borderId="59" xfId="89" applyNumberFormat="1" applyFont="1" applyFill="1" applyBorder="1" applyAlignment="1">
      <alignment horizontal="center" vertical="center" wrapText="1"/>
    </xf>
    <xf numFmtId="171" fontId="4" fillId="54" borderId="53" xfId="93" applyNumberFormat="1" applyFont="1" applyFill="1" applyBorder="1" applyAlignment="1">
      <alignment horizontal="center" vertical="center" wrapText="1"/>
    </xf>
    <xf numFmtId="171" fontId="4" fillId="54" borderId="60" xfId="93" applyNumberFormat="1" applyFont="1" applyFill="1" applyBorder="1" applyAlignment="1">
      <alignment horizontal="center" vertical="center" wrapText="1"/>
    </xf>
    <xf numFmtId="171" fontId="4" fillId="54" borderId="43" xfId="93" applyNumberFormat="1" applyFont="1" applyFill="1" applyBorder="1" applyAlignment="1">
      <alignment horizontal="center" vertical="center" wrapText="1"/>
    </xf>
    <xf numFmtId="171" fontId="4" fillId="54" borderId="44" xfId="93" applyNumberFormat="1" applyFont="1" applyFill="1" applyBorder="1" applyAlignment="1">
      <alignment horizontal="center" vertical="center" wrapText="1"/>
    </xf>
    <xf numFmtId="171" fontId="4" fillId="13" borderId="42" xfId="101" applyNumberFormat="1" applyFont="1" applyFill="1" applyBorder="1" applyAlignment="1">
      <alignment horizontal="center" vertical="center" wrapText="1"/>
      <protection/>
    </xf>
    <xf numFmtId="171" fontId="4" fillId="13" borderId="43" xfId="89" applyNumberFormat="1" applyFont="1" applyFill="1" applyBorder="1" applyAlignment="1">
      <alignment horizontal="center" vertical="center" wrapText="1"/>
    </xf>
    <xf numFmtId="171" fontId="4" fillId="13" borderId="44" xfId="101" applyNumberFormat="1" applyFont="1" applyFill="1" applyBorder="1" applyAlignment="1">
      <alignment horizontal="center" vertical="center" wrapText="1"/>
      <protection/>
    </xf>
    <xf numFmtId="171" fontId="21" fillId="54" borderId="61" xfId="89" applyNumberFormat="1" applyFont="1" applyFill="1" applyBorder="1" applyAlignment="1">
      <alignment horizontal="center" vertical="center" wrapText="1"/>
    </xf>
    <xf numFmtId="171" fontId="21" fillId="54" borderId="48" xfId="89" applyNumberFormat="1" applyFont="1" applyFill="1" applyBorder="1" applyAlignment="1">
      <alignment horizontal="center" vertical="center" wrapText="1"/>
    </xf>
    <xf numFmtId="171" fontId="4" fillId="13" borderId="53" xfId="89" applyNumberFormat="1" applyFont="1" applyFill="1" applyBorder="1" applyAlignment="1">
      <alignment horizontal="center" vertical="center" wrapText="1"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4" fillId="13" borderId="62" xfId="101" applyNumberFormat="1" applyFont="1" applyFill="1" applyBorder="1" applyAlignment="1">
      <alignment horizontal="center" vertical="center" wrapText="1"/>
      <protection/>
    </xf>
    <xf numFmtId="171" fontId="4" fillId="13" borderId="63" xfId="101" applyNumberFormat="1" applyFont="1" applyFill="1" applyBorder="1" applyAlignment="1">
      <alignment horizontal="center" vertical="center" wrapText="1"/>
      <protection/>
    </xf>
    <xf numFmtId="171" fontId="4" fillId="13" borderId="64" xfId="101" applyNumberFormat="1" applyFont="1" applyFill="1" applyBorder="1" applyAlignment="1">
      <alignment horizontal="center" vertical="center" wrapText="1"/>
      <protection/>
    </xf>
    <xf numFmtId="49" fontId="4" fillId="13" borderId="62" xfId="101" applyNumberFormat="1" applyFont="1" applyFill="1" applyBorder="1" applyAlignment="1">
      <alignment horizontal="center" vertical="center" wrapText="1"/>
      <protection/>
    </xf>
    <xf numFmtId="49" fontId="4" fillId="13" borderId="63" xfId="101" applyNumberFormat="1" applyFont="1" applyFill="1" applyBorder="1" applyAlignment="1">
      <alignment horizontal="center" vertical="center" wrapText="1"/>
      <protection/>
    </xf>
    <xf numFmtId="49" fontId="4" fillId="13" borderId="64" xfId="101" applyNumberFormat="1" applyFont="1" applyFill="1" applyBorder="1" applyAlignment="1">
      <alignment horizontal="center" vertical="center" wrapText="1"/>
      <protection/>
    </xf>
    <xf numFmtId="171" fontId="4" fillId="0" borderId="25" xfId="102" applyNumberFormat="1" applyFont="1" applyFill="1" applyBorder="1" applyAlignment="1">
      <alignment horizontal="center" vertical="center" wrapText="1"/>
      <protection/>
    </xf>
    <xf numFmtId="171" fontId="4" fillId="0" borderId="30" xfId="102" applyNumberFormat="1" applyFont="1" applyFill="1" applyBorder="1" applyAlignment="1">
      <alignment horizontal="center" vertical="center" wrapText="1"/>
      <protection/>
    </xf>
    <xf numFmtId="171" fontId="4" fillId="13" borderId="32" xfId="101" applyNumberFormat="1" applyFont="1" applyFill="1" applyBorder="1" applyAlignment="1">
      <alignment horizontal="center" vertical="center" wrapText="1"/>
      <protection/>
    </xf>
    <xf numFmtId="171" fontId="4" fillId="13" borderId="41" xfId="101" applyNumberFormat="1" applyFont="1" applyFill="1" applyBorder="1" applyAlignment="1">
      <alignment horizontal="center" vertical="center" wrapText="1"/>
      <protection/>
    </xf>
    <xf numFmtId="171" fontId="4" fillId="13" borderId="25" xfId="101" applyNumberFormat="1" applyFont="1" applyFill="1" applyBorder="1" applyAlignment="1">
      <alignment horizontal="center" vertical="center" wrapText="1"/>
      <protection/>
    </xf>
    <xf numFmtId="171" fontId="4" fillId="13" borderId="30" xfId="101" applyNumberFormat="1" applyFont="1" applyFill="1" applyBorder="1" applyAlignment="1">
      <alignment horizontal="center" vertical="center" wrapText="1"/>
      <protection/>
    </xf>
    <xf numFmtId="171" fontId="4" fillId="54" borderId="32" xfId="101" applyNumberFormat="1" applyFont="1" applyFill="1" applyBorder="1" applyAlignment="1">
      <alignment horizontal="center" vertical="center" wrapText="1"/>
      <protection/>
    </xf>
    <xf numFmtId="171" fontId="4" fillId="54" borderId="41" xfId="101" applyNumberFormat="1" applyFont="1" applyFill="1" applyBorder="1" applyAlignment="1">
      <alignment horizontal="center" vertical="center" wrapText="1"/>
      <protection/>
    </xf>
    <xf numFmtId="171" fontId="24" fillId="54" borderId="42" xfId="101" applyNumberFormat="1" applyFont="1" applyFill="1" applyBorder="1" applyAlignment="1">
      <alignment horizontal="center" vertical="center" wrapText="1"/>
      <protection/>
    </xf>
    <xf numFmtId="171" fontId="24" fillId="54" borderId="44" xfId="101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Border="1" applyAlignment="1">
      <alignment horizontal="center" vertical="center"/>
      <protection/>
    </xf>
    <xf numFmtId="171" fontId="4" fillId="0" borderId="47" xfId="102" applyNumberFormat="1" applyFont="1" applyFill="1" applyBorder="1" applyAlignment="1">
      <alignment horizontal="center" vertical="center" wrapText="1"/>
      <protection/>
    </xf>
    <xf numFmtId="171" fontId="4" fillId="0" borderId="65" xfId="102" applyNumberFormat="1" applyFont="1" applyFill="1" applyBorder="1" applyAlignment="1">
      <alignment horizontal="center" vertical="center" wrapText="1"/>
      <protection/>
    </xf>
    <xf numFmtId="171" fontId="4" fillId="54" borderId="47" xfId="102" applyNumberFormat="1" applyFont="1" applyFill="1" applyBorder="1" applyAlignment="1">
      <alignment horizontal="center" vertical="center" wrapText="1"/>
      <protection/>
    </xf>
    <xf numFmtId="171" fontId="4" fillId="54" borderId="65" xfId="102" applyNumberFormat="1" applyFont="1" applyFill="1" applyBorder="1" applyAlignment="1">
      <alignment horizontal="center" vertical="center" wrapText="1"/>
      <protection/>
    </xf>
    <xf numFmtId="171" fontId="4" fillId="13" borderId="52" xfId="101" applyNumberFormat="1" applyFont="1" applyFill="1" applyBorder="1" applyAlignment="1">
      <alignment horizontal="center" vertical="center" wrapText="1"/>
      <protection/>
    </xf>
    <xf numFmtId="171" fontId="4" fillId="13" borderId="60" xfId="101" applyNumberFormat="1" applyFont="1" applyFill="1" applyBorder="1" applyAlignment="1">
      <alignment horizontal="center" vertical="center" wrapText="1"/>
      <protection/>
    </xf>
    <xf numFmtId="171" fontId="4" fillId="54" borderId="25" xfId="102" applyNumberFormat="1" applyFont="1" applyFill="1" applyBorder="1" applyAlignment="1">
      <alignment horizontal="center" vertical="center" wrapText="1"/>
      <protection/>
    </xf>
    <xf numFmtId="171" fontId="4" fillId="54" borderId="30" xfId="102" applyNumberFormat="1" applyFont="1" applyFill="1" applyBorder="1" applyAlignment="1">
      <alignment horizontal="center" vertical="center" wrapText="1"/>
      <protection/>
    </xf>
    <xf numFmtId="171" fontId="24" fillId="0" borderId="42" xfId="101" applyNumberFormat="1" applyFont="1" applyFill="1" applyBorder="1" applyAlignment="1">
      <alignment horizontal="center" vertical="center" wrapText="1"/>
      <protection/>
    </xf>
    <xf numFmtId="171" fontId="24" fillId="0" borderId="44" xfId="101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Alignment="1">
      <alignment horizontal="center" vertical="center"/>
      <protection/>
    </xf>
    <xf numFmtId="49" fontId="4" fillId="13" borderId="62" xfId="102" applyNumberFormat="1" applyFont="1" applyFill="1" applyBorder="1" applyAlignment="1">
      <alignment horizontal="center" vertical="center" wrapText="1"/>
      <protection/>
    </xf>
    <xf numFmtId="49" fontId="4" fillId="13" borderId="63" xfId="102" applyNumberFormat="1" applyFont="1" applyFill="1" applyBorder="1" applyAlignment="1">
      <alignment horizontal="center" vertical="center" wrapText="1"/>
      <protection/>
    </xf>
    <xf numFmtId="49" fontId="4" fillId="13" borderId="64" xfId="102" applyNumberFormat="1" applyFont="1" applyFill="1" applyBorder="1" applyAlignment="1">
      <alignment horizontal="center" vertical="center" wrapText="1"/>
      <protection/>
    </xf>
    <xf numFmtId="171" fontId="4" fillId="13" borderId="56" xfId="101" applyNumberFormat="1" applyFont="1" applyFill="1" applyBorder="1" applyAlignment="1">
      <alignment horizontal="center" vertical="center" wrapText="1"/>
      <protection/>
    </xf>
    <xf numFmtId="171" fontId="4" fillId="13" borderId="66" xfId="102" applyNumberFormat="1" applyFont="1" applyFill="1" applyBorder="1" applyAlignment="1">
      <alignment horizontal="center" vertical="center" wrapText="1"/>
      <protection/>
    </xf>
    <xf numFmtId="171" fontId="4" fillId="13" borderId="67" xfId="102" applyNumberFormat="1" applyFont="1" applyFill="1" applyBorder="1" applyAlignment="1">
      <alignment horizontal="center" vertical="center" wrapText="1"/>
      <protection/>
    </xf>
    <xf numFmtId="171" fontId="4" fillId="13" borderId="68" xfId="102" applyNumberFormat="1" applyFont="1" applyFill="1" applyBorder="1" applyAlignment="1">
      <alignment horizontal="center" vertical="center" wrapText="1"/>
      <protection/>
    </xf>
    <xf numFmtId="171" fontId="4" fillId="13" borderId="69" xfId="102" applyNumberFormat="1" applyFont="1" applyFill="1" applyBorder="1" applyAlignment="1">
      <alignment horizontal="center" vertical="center" wrapText="1"/>
      <protection/>
    </xf>
    <xf numFmtId="171" fontId="4" fillId="13" borderId="0" xfId="102" applyNumberFormat="1" applyFont="1" applyFill="1" applyBorder="1" applyAlignment="1">
      <alignment horizontal="center" vertical="center" wrapText="1"/>
      <protection/>
    </xf>
    <xf numFmtId="171" fontId="4" fillId="13" borderId="37" xfId="102" applyNumberFormat="1" applyFont="1" applyFill="1" applyBorder="1" applyAlignment="1">
      <alignment horizontal="center" vertical="center" wrapText="1"/>
      <protection/>
    </xf>
    <xf numFmtId="171" fontId="4" fillId="13" borderId="70" xfId="102" applyNumberFormat="1" applyFont="1" applyFill="1" applyBorder="1" applyAlignment="1">
      <alignment horizontal="center" vertical="center" wrapText="1"/>
      <protection/>
    </xf>
    <xf numFmtId="171" fontId="4" fillId="13" borderId="58" xfId="102" applyNumberFormat="1" applyFont="1" applyFill="1" applyBorder="1" applyAlignment="1">
      <alignment horizontal="center" vertical="center" wrapText="1"/>
      <protection/>
    </xf>
    <xf numFmtId="171" fontId="4" fillId="13" borderId="71" xfId="102" applyNumberFormat="1" applyFont="1" applyFill="1" applyBorder="1" applyAlignment="1">
      <alignment horizontal="center" vertical="center" wrapText="1"/>
      <protection/>
    </xf>
    <xf numFmtId="171" fontId="4" fillId="0" borderId="32" xfId="101" applyNumberFormat="1" applyFont="1" applyFill="1" applyBorder="1" applyAlignment="1">
      <alignment horizontal="center" vertical="center" wrapText="1"/>
      <protection/>
    </xf>
    <xf numFmtId="171" fontId="4" fillId="0" borderId="41" xfId="101" applyNumberFormat="1" applyFont="1" applyFill="1" applyBorder="1" applyAlignment="1">
      <alignment horizontal="center" vertical="center" wrapText="1"/>
      <protection/>
    </xf>
    <xf numFmtId="171" fontId="4" fillId="0" borderId="25" xfId="101" applyNumberFormat="1" applyFont="1" applyFill="1" applyBorder="1" applyAlignment="1">
      <alignment horizontal="center" vertical="center" wrapText="1"/>
      <protection/>
    </xf>
    <xf numFmtId="171" fontId="4" fillId="0" borderId="30" xfId="101" applyNumberFormat="1" applyFont="1" applyFill="1" applyBorder="1" applyAlignment="1">
      <alignment horizontal="center" vertical="center" wrapText="1"/>
      <protection/>
    </xf>
    <xf numFmtId="49" fontId="4" fillId="13" borderId="66" xfId="101" applyNumberFormat="1" applyFont="1" applyFill="1" applyBorder="1" applyAlignment="1">
      <alignment horizontal="center" vertical="center" wrapText="1"/>
      <protection/>
    </xf>
    <xf numFmtId="49" fontId="4" fillId="13" borderId="67" xfId="101" applyNumberFormat="1" applyFont="1" applyFill="1" applyBorder="1" applyAlignment="1">
      <alignment horizontal="center" vertical="center" wrapText="1"/>
      <protection/>
    </xf>
    <xf numFmtId="49" fontId="4" fillId="13" borderId="68" xfId="101" applyNumberFormat="1" applyFont="1" applyFill="1" applyBorder="1" applyAlignment="1">
      <alignment horizontal="center" vertical="center" wrapText="1"/>
      <protection/>
    </xf>
    <xf numFmtId="171" fontId="4" fillId="13" borderId="25" xfId="101" applyNumberFormat="1" applyFont="1" applyFill="1" applyBorder="1" applyAlignment="1">
      <alignment horizontal="center" wrapText="1"/>
      <protection/>
    </xf>
    <xf numFmtId="171" fontId="4" fillId="13" borderId="30" xfId="101" applyNumberFormat="1" applyFont="1" applyFill="1" applyBorder="1" applyAlignment="1">
      <alignment horizontal="center" wrapText="1"/>
      <protection/>
    </xf>
  </cellXfs>
  <cellStyles count="105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o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uro 2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correcto" xfId="84"/>
    <cellStyle name="Input" xfId="85"/>
    <cellStyle name="Linked Cell" xfId="86"/>
    <cellStyle name="Comma" xfId="87"/>
    <cellStyle name="Comma [0]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INF_ENE_04" xfId="101"/>
    <cellStyle name="Normal_Partic. 03-99  " xfId="102"/>
    <cellStyle name="Notas" xfId="103"/>
    <cellStyle name="Notas 2" xfId="104"/>
    <cellStyle name="Note" xfId="105"/>
    <cellStyle name="Output" xfId="106"/>
    <cellStyle name="Percent" xfId="107"/>
    <cellStyle name="Porcentaje 2" xfId="108"/>
    <cellStyle name="Porcentaje 3" xfId="109"/>
    <cellStyle name="Salida" xfId="110"/>
    <cellStyle name="Texto de advertencia" xfId="111"/>
    <cellStyle name="Texto explicativo" xfId="112"/>
    <cellStyle name="Title" xfId="113"/>
    <cellStyle name="Título" xfId="114"/>
    <cellStyle name="Título 2" xfId="115"/>
    <cellStyle name="Título 3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view="pageBreakPreview" zoomScale="70" zoomScaleNormal="65" zoomScaleSheetLayoutView="70" zoomScalePageLayoutView="0" workbookViewId="0" topLeftCell="A22">
      <selection activeCell="F31" sqref="F31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49" customWidth="1"/>
    <col min="4" max="4" width="19.8515625" style="50" bestFit="1" customWidth="1"/>
    <col min="5" max="5" width="20.57421875" style="50" customWidth="1"/>
    <col min="6" max="6" width="21.57421875" style="50" bestFit="1" customWidth="1"/>
    <col min="7" max="7" width="19.57421875" style="50" bestFit="1" customWidth="1"/>
    <col min="8" max="8" width="17.140625" style="50" bestFit="1" customWidth="1"/>
    <col min="9" max="9" width="19.8515625" style="50" customWidth="1"/>
    <col min="10" max="10" width="21.57421875" style="48" bestFit="1" customWidth="1"/>
    <col min="11" max="11" width="19.57421875" style="48" bestFit="1" customWidth="1"/>
    <col min="12" max="12" width="21.7109375" style="48" customWidth="1"/>
    <col min="13" max="14" width="19.8515625" style="65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62"/>
      <c r="N1" s="62"/>
    </row>
    <row r="2" spans="2:14" ht="60" customHeight="1">
      <c r="B2" s="123" t="s">
        <v>54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63"/>
      <c r="N2" s="63"/>
    </row>
    <row r="3" spans="3:14" ht="26.25" customHeight="1" thickBot="1">
      <c r="C3" s="1"/>
      <c r="D3" s="4"/>
      <c r="E3" s="4"/>
      <c r="F3" s="4"/>
      <c r="G3" s="4"/>
      <c r="H3" s="4"/>
      <c r="I3" s="4"/>
      <c r="J3" s="4"/>
      <c r="K3" s="4"/>
      <c r="L3" s="4"/>
      <c r="M3" s="36"/>
      <c r="N3" s="36"/>
    </row>
    <row r="4" spans="2:15" ht="21" customHeight="1">
      <c r="B4" s="132" t="s">
        <v>1</v>
      </c>
      <c r="C4" s="133"/>
      <c r="D4" s="124" t="s">
        <v>2</v>
      </c>
      <c r="E4" s="125"/>
      <c r="F4" s="125"/>
      <c r="G4" s="125"/>
      <c r="H4" s="125"/>
      <c r="I4" s="126"/>
      <c r="J4" s="127" t="s">
        <v>55</v>
      </c>
      <c r="K4" s="128"/>
      <c r="L4" s="129"/>
      <c r="M4" s="55"/>
      <c r="N4" s="55"/>
      <c r="O4" s="14"/>
    </row>
    <row r="5" spans="2:15" ht="27" customHeight="1" thickBot="1">
      <c r="B5" s="134" t="s">
        <v>3</v>
      </c>
      <c r="C5" s="135"/>
      <c r="D5" s="5" t="s">
        <v>4</v>
      </c>
      <c r="E5" s="6" t="s">
        <v>5</v>
      </c>
      <c r="F5" s="6" t="s">
        <v>6</v>
      </c>
      <c r="G5" s="6" t="s">
        <v>48</v>
      </c>
      <c r="H5" s="7" t="s">
        <v>8</v>
      </c>
      <c r="I5" s="8" t="s">
        <v>9</v>
      </c>
      <c r="J5" s="5" t="s">
        <v>0</v>
      </c>
      <c r="K5" s="7" t="s">
        <v>10</v>
      </c>
      <c r="L5" s="9" t="s">
        <v>11</v>
      </c>
      <c r="M5" s="53"/>
      <c r="N5" s="53"/>
      <c r="O5" s="14"/>
    </row>
    <row r="6" spans="2:15" ht="21" customHeight="1">
      <c r="B6" s="130" t="s">
        <v>12</v>
      </c>
      <c r="C6" s="131"/>
      <c r="D6" s="102"/>
      <c r="E6" s="102">
        <v>208.68962</v>
      </c>
      <c r="F6" s="102"/>
      <c r="G6" s="102"/>
      <c r="H6" s="102">
        <v>255.29852000000005</v>
      </c>
      <c r="I6" s="11">
        <f>+SUM(D6:H6)</f>
        <v>463.98814000000004</v>
      </c>
      <c r="J6" s="12">
        <f>+I6</f>
        <v>463.98814000000004</v>
      </c>
      <c r="K6" s="105">
        <v>72.75491398125587</v>
      </c>
      <c r="L6" s="108">
        <v>32536.405</v>
      </c>
      <c r="M6" s="54"/>
      <c r="N6" s="54"/>
      <c r="O6" s="14"/>
    </row>
    <row r="7" spans="2:14" s="14" customFormat="1" ht="21" customHeight="1">
      <c r="B7" s="130" t="s">
        <v>49</v>
      </c>
      <c r="C7" s="131"/>
      <c r="D7" s="102"/>
      <c r="E7" s="102"/>
      <c r="F7" s="102"/>
      <c r="G7" s="102">
        <v>5454.85154</v>
      </c>
      <c r="H7" s="102"/>
      <c r="I7" s="11">
        <f aca="true" t="shared" si="0" ref="I7:I21">+SUM(D7:H7)</f>
        <v>5454.85154</v>
      </c>
      <c r="J7" s="12">
        <f aca="true" t="shared" si="1" ref="J7:J21">+I7</f>
        <v>5454.85154</v>
      </c>
      <c r="K7" s="13">
        <v>382.6742888069547</v>
      </c>
      <c r="L7" s="19">
        <v>104665.87400000001</v>
      </c>
      <c r="M7" s="51"/>
      <c r="N7" s="51"/>
    </row>
    <row r="8" spans="2:14" s="14" customFormat="1" ht="21" customHeight="1">
      <c r="B8" s="130" t="s">
        <v>13</v>
      </c>
      <c r="C8" s="131"/>
      <c r="D8" s="102"/>
      <c r="E8" s="102"/>
      <c r="F8" s="102"/>
      <c r="G8" s="102"/>
      <c r="H8" s="102">
        <v>0.04403</v>
      </c>
      <c r="I8" s="11">
        <f t="shared" si="0"/>
        <v>0.04403</v>
      </c>
      <c r="J8" s="12">
        <f t="shared" si="1"/>
        <v>0.04403</v>
      </c>
      <c r="K8" s="13">
        <v>59.602299174498675</v>
      </c>
      <c r="L8" s="19">
        <v>3.43</v>
      </c>
      <c r="M8" s="51"/>
      <c r="N8" s="51"/>
    </row>
    <row r="9" spans="2:14" s="14" customFormat="1" ht="21" customHeight="1">
      <c r="B9" s="130" t="s">
        <v>14</v>
      </c>
      <c r="C9" s="131"/>
      <c r="D9" s="102"/>
      <c r="E9" s="102"/>
      <c r="F9" s="102"/>
      <c r="G9" s="102"/>
      <c r="H9" s="102"/>
      <c r="I9" s="11">
        <f t="shared" si="0"/>
        <v>0</v>
      </c>
      <c r="J9" s="12">
        <f t="shared" si="1"/>
        <v>0</v>
      </c>
      <c r="K9" s="13">
        <v>47.69264996116892</v>
      </c>
      <c r="L9" s="19"/>
      <c r="M9" s="51"/>
      <c r="N9" s="51"/>
    </row>
    <row r="10" spans="2:14" s="14" customFormat="1" ht="21" customHeight="1">
      <c r="B10" s="130" t="s">
        <v>15</v>
      </c>
      <c r="C10" s="131"/>
      <c r="D10" s="102"/>
      <c r="E10" s="102"/>
      <c r="F10" s="102"/>
      <c r="G10" s="102"/>
      <c r="H10" s="102">
        <v>5.226990000000002</v>
      </c>
      <c r="I10" s="11">
        <f t="shared" si="0"/>
        <v>5.226990000000002</v>
      </c>
      <c r="J10" s="12">
        <f t="shared" si="1"/>
        <v>5.226990000000002</v>
      </c>
      <c r="K10" s="13">
        <v>90.84931309002718</v>
      </c>
      <c r="L10" s="19">
        <v>346.32599999999996</v>
      </c>
      <c r="M10" s="51"/>
      <c r="N10" s="51"/>
    </row>
    <row r="11" spans="2:14" s="14" customFormat="1" ht="21" customHeight="1">
      <c r="B11" s="130" t="s">
        <v>16</v>
      </c>
      <c r="C11" s="131"/>
      <c r="D11" s="102"/>
      <c r="E11" s="102"/>
      <c r="F11" s="102">
        <v>963.57768</v>
      </c>
      <c r="G11" s="102"/>
      <c r="H11" s="102"/>
      <c r="I11" s="11">
        <f t="shared" si="0"/>
        <v>963.57768</v>
      </c>
      <c r="J11" s="12">
        <f t="shared" si="1"/>
        <v>963.57768</v>
      </c>
      <c r="K11" s="13">
        <v>89.58381000047284</v>
      </c>
      <c r="L11" s="19">
        <v>67386.21399999999</v>
      </c>
      <c r="M11" s="51"/>
      <c r="N11" s="51"/>
    </row>
    <row r="12" spans="2:14" s="14" customFormat="1" ht="21" customHeight="1">
      <c r="B12" s="130" t="s">
        <v>17</v>
      </c>
      <c r="C12" s="131"/>
      <c r="D12" s="102">
        <v>383.2497</v>
      </c>
      <c r="E12" s="102"/>
      <c r="F12" s="102"/>
      <c r="G12" s="102"/>
      <c r="H12" s="102"/>
      <c r="I12" s="11">
        <f>+SUM(D12:H12)</f>
        <v>383.2497</v>
      </c>
      <c r="J12" s="12">
        <f t="shared" si="1"/>
        <v>383.2497</v>
      </c>
      <c r="K12" s="13">
        <v>0</v>
      </c>
      <c r="L12" s="19">
        <v>28945.548</v>
      </c>
      <c r="M12" s="51"/>
      <c r="N12" s="51"/>
    </row>
    <row r="13" spans="2:14" s="14" customFormat="1" ht="21" customHeight="1">
      <c r="B13" s="130" t="s">
        <v>18</v>
      </c>
      <c r="C13" s="131"/>
      <c r="D13" s="102"/>
      <c r="E13" s="102">
        <v>29.122699999999956</v>
      </c>
      <c r="F13" s="102"/>
      <c r="G13" s="102"/>
      <c r="H13" s="102">
        <v>447.32593000000276</v>
      </c>
      <c r="I13" s="11">
        <f t="shared" si="0"/>
        <v>476.4486300000027</v>
      </c>
      <c r="J13" s="12">
        <f t="shared" si="1"/>
        <v>476.4486300000027</v>
      </c>
      <c r="K13" s="13">
        <v>0</v>
      </c>
      <c r="L13" s="19">
        <v>47366.407999999996</v>
      </c>
      <c r="M13" s="51"/>
      <c r="N13" s="51"/>
    </row>
    <row r="14" spans="2:14" s="14" customFormat="1" ht="21" customHeight="1">
      <c r="B14" s="130" t="s">
        <v>19</v>
      </c>
      <c r="C14" s="131"/>
      <c r="D14" s="102"/>
      <c r="E14" s="102"/>
      <c r="F14" s="102"/>
      <c r="G14" s="102"/>
      <c r="H14" s="102"/>
      <c r="I14" s="11">
        <f t="shared" si="0"/>
        <v>0</v>
      </c>
      <c r="J14" s="12">
        <f t="shared" si="1"/>
        <v>0</v>
      </c>
      <c r="K14" s="13">
        <v>93.51133879558203</v>
      </c>
      <c r="L14" s="103"/>
      <c r="M14" s="51"/>
      <c r="N14" s="51"/>
    </row>
    <row r="15" spans="2:14" s="14" customFormat="1" ht="21" customHeight="1">
      <c r="B15" s="130" t="s">
        <v>50</v>
      </c>
      <c r="C15" s="131"/>
      <c r="D15" s="102"/>
      <c r="E15" s="102"/>
      <c r="F15" s="102"/>
      <c r="G15" s="102"/>
      <c r="H15" s="102"/>
      <c r="I15" s="11">
        <f t="shared" si="0"/>
        <v>0</v>
      </c>
      <c r="J15" s="12">
        <f t="shared" si="1"/>
        <v>0</v>
      </c>
      <c r="K15" s="13">
        <v>90.56358887375033</v>
      </c>
      <c r="L15" s="19"/>
      <c r="M15" s="51"/>
      <c r="N15" s="51"/>
    </row>
    <row r="16" spans="2:14" s="14" customFormat="1" ht="21" customHeight="1">
      <c r="B16" s="130" t="s">
        <v>20</v>
      </c>
      <c r="C16" s="131"/>
      <c r="D16" s="102"/>
      <c r="E16" s="102">
        <v>66.10160999999994</v>
      </c>
      <c r="F16" s="102"/>
      <c r="G16" s="102"/>
      <c r="H16" s="102"/>
      <c r="I16" s="11">
        <f t="shared" si="0"/>
        <v>66.10160999999994</v>
      </c>
      <c r="J16" s="12">
        <f t="shared" si="1"/>
        <v>66.10160999999994</v>
      </c>
      <c r="K16" s="13">
        <v>92.48498035671611</v>
      </c>
      <c r="L16" s="103">
        <v>6662.166000000001</v>
      </c>
      <c r="M16" s="51"/>
      <c r="N16" s="51"/>
    </row>
    <row r="17" spans="2:14" s="14" customFormat="1" ht="21" customHeight="1">
      <c r="B17" s="130" t="s">
        <v>21</v>
      </c>
      <c r="C17" s="131"/>
      <c r="D17" s="102"/>
      <c r="E17" s="102"/>
      <c r="F17" s="102"/>
      <c r="G17" s="102"/>
      <c r="H17" s="102"/>
      <c r="I17" s="11">
        <f t="shared" si="0"/>
        <v>0</v>
      </c>
      <c r="J17" s="12">
        <f t="shared" si="1"/>
        <v>0</v>
      </c>
      <c r="K17" s="13">
        <v>169.5139573491995</v>
      </c>
      <c r="L17" s="103"/>
      <c r="M17" s="51"/>
      <c r="N17" s="51"/>
    </row>
    <row r="18" spans="2:14" s="14" customFormat="1" ht="21" customHeight="1">
      <c r="B18" s="130" t="s">
        <v>22</v>
      </c>
      <c r="C18" s="131"/>
      <c r="D18" s="102">
        <v>418.3101600000001</v>
      </c>
      <c r="E18" s="102">
        <v>232.37147</v>
      </c>
      <c r="F18" s="102"/>
      <c r="G18" s="102"/>
      <c r="H18" s="102">
        <v>30.739230000000077</v>
      </c>
      <c r="I18" s="11">
        <f t="shared" si="0"/>
        <v>681.4208600000002</v>
      </c>
      <c r="J18" s="12">
        <f t="shared" si="1"/>
        <v>681.4208600000002</v>
      </c>
      <c r="K18" s="13">
        <v>0</v>
      </c>
      <c r="L18" s="103">
        <v>45695.58399999999</v>
      </c>
      <c r="M18" s="51"/>
      <c r="N18" s="51"/>
    </row>
    <row r="19" spans="2:14" s="14" customFormat="1" ht="21" customHeight="1">
      <c r="B19" s="130" t="s">
        <v>51</v>
      </c>
      <c r="C19" s="131"/>
      <c r="D19" s="102">
        <v>384.53286</v>
      </c>
      <c r="E19" s="102"/>
      <c r="F19" s="102"/>
      <c r="G19" s="102"/>
      <c r="H19" s="102"/>
      <c r="I19" s="11">
        <f t="shared" si="0"/>
        <v>384.53286</v>
      </c>
      <c r="J19" s="12">
        <f t="shared" si="1"/>
        <v>384.53286</v>
      </c>
      <c r="K19" s="13">
        <v>0</v>
      </c>
      <c r="L19" s="103">
        <v>23978.768</v>
      </c>
      <c r="M19" s="51"/>
      <c r="N19" s="51"/>
    </row>
    <row r="20" spans="2:14" s="14" customFormat="1" ht="21" customHeight="1">
      <c r="B20" s="130" t="s">
        <v>52</v>
      </c>
      <c r="C20" s="131"/>
      <c r="D20" s="102"/>
      <c r="E20" s="102"/>
      <c r="F20" s="102"/>
      <c r="G20" s="102"/>
      <c r="H20" s="102"/>
      <c r="I20" s="11">
        <f t="shared" si="0"/>
        <v>0</v>
      </c>
      <c r="J20" s="12">
        <f t="shared" si="1"/>
        <v>0</v>
      </c>
      <c r="K20" s="13">
        <v>0</v>
      </c>
      <c r="L20" s="103"/>
      <c r="M20" s="51"/>
      <c r="N20" s="51"/>
    </row>
    <row r="21" spans="2:14" s="14" customFormat="1" ht="21" customHeight="1" thickBot="1">
      <c r="B21" s="141" t="s">
        <v>23</v>
      </c>
      <c r="C21" s="142"/>
      <c r="D21" s="102"/>
      <c r="E21" s="102"/>
      <c r="F21" s="102"/>
      <c r="G21" s="102"/>
      <c r="H21" s="102"/>
      <c r="I21" s="82">
        <f t="shared" si="0"/>
        <v>0</v>
      </c>
      <c r="J21" s="87">
        <f t="shared" si="1"/>
        <v>0</v>
      </c>
      <c r="K21" s="88">
        <v>0</v>
      </c>
      <c r="L21" s="112"/>
      <c r="M21" s="51"/>
      <c r="N21" s="51"/>
    </row>
    <row r="22" spans="2:15" ht="21" customHeight="1" thickBot="1">
      <c r="B22" s="138" t="s">
        <v>24</v>
      </c>
      <c r="C22" s="139"/>
      <c r="D22" s="89">
        <f>+SUM(D6:D21)</f>
        <v>1186.09272</v>
      </c>
      <c r="E22" s="90">
        <f aca="true" t="shared" si="2" ref="E22:J22">+SUM(E6:E21)</f>
        <v>536.2853999999999</v>
      </c>
      <c r="F22" s="90">
        <f t="shared" si="2"/>
        <v>963.57768</v>
      </c>
      <c r="G22" s="90">
        <f t="shared" si="2"/>
        <v>5454.85154</v>
      </c>
      <c r="H22" s="114">
        <f t="shared" si="2"/>
        <v>738.634700000003</v>
      </c>
      <c r="I22" s="113">
        <f t="shared" si="2"/>
        <v>8879.442040000002</v>
      </c>
      <c r="J22" s="89">
        <f t="shared" si="2"/>
        <v>8879.442040000002</v>
      </c>
      <c r="K22" s="115">
        <v>40.27130549297441</v>
      </c>
      <c r="L22" s="116">
        <f>+SUM(L6:L21)</f>
        <v>357586.723</v>
      </c>
      <c r="M22" s="61"/>
      <c r="N22" s="61"/>
      <c r="O22" s="14"/>
    </row>
    <row r="23" spans="2:16" s="16" customFormat="1" ht="21" customHeight="1" thickBot="1">
      <c r="B23" s="140"/>
      <c r="C23" s="140"/>
      <c r="D23" s="20"/>
      <c r="E23" s="20"/>
      <c r="F23" s="20"/>
      <c r="G23" s="20"/>
      <c r="H23" s="20"/>
      <c r="I23" s="20"/>
      <c r="J23" s="4"/>
      <c r="K23" s="23"/>
      <c r="L23" s="39"/>
      <c r="M23" s="56"/>
      <c r="N23" s="56"/>
      <c r="P23" s="16" t="s">
        <v>25</v>
      </c>
    </row>
    <row r="24" spans="2:15" ht="39" customHeight="1">
      <c r="B24" s="136" t="s">
        <v>3</v>
      </c>
      <c r="C24" s="137"/>
      <c r="D24" s="66" t="s">
        <v>26</v>
      </c>
      <c r="E24" s="67" t="s">
        <v>27</v>
      </c>
      <c r="F24" s="67" t="s">
        <v>7</v>
      </c>
      <c r="G24" s="67" t="s">
        <v>28</v>
      </c>
      <c r="H24" s="68" t="s">
        <v>8</v>
      </c>
      <c r="I24" s="69" t="s">
        <v>9</v>
      </c>
      <c r="J24" s="70" t="s">
        <v>0</v>
      </c>
      <c r="K24" s="71" t="s">
        <v>10</v>
      </c>
      <c r="L24" s="72" t="s">
        <v>11</v>
      </c>
      <c r="M24" s="53"/>
      <c r="N24" s="53"/>
      <c r="O24" s="14"/>
    </row>
    <row r="25" spans="2:15" ht="21" customHeight="1">
      <c r="B25" s="147" t="s">
        <v>29</v>
      </c>
      <c r="C25" s="148"/>
      <c r="D25" s="17"/>
      <c r="E25" s="104"/>
      <c r="F25" s="104"/>
      <c r="G25" s="104"/>
      <c r="H25" s="18">
        <v>0.14627464008859356</v>
      </c>
      <c r="I25" s="11">
        <f>+SUM(D25:H25)</f>
        <v>0.14627464008859356</v>
      </c>
      <c r="J25" s="12">
        <v>0.14627464008859356</v>
      </c>
      <c r="K25" s="88">
        <f>+L25/I25</f>
        <v>94.56184606998472</v>
      </c>
      <c r="L25" s="19">
        <v>13.832</v>
      </c>
      <c r="M25" s="51"/>
      <c r="N25" s="51"/>
      <c r="O25" s="14"/>
    </row>
    <row r="26" spans="2:15" ht="21" customHeight="1" thickBot="1">
      <c r="B26" s="143" t="s">
        <v>30</v>
      </c>
      <c r="C26" s="144"/>
      <c r="D26" s="17">
        <v>0.9679322066445191</v>
      </c>
      <c r="E26" s="104">
        <v>0.23675140974529346</v>
      </c>
      <c r="F26" s="104"/>
      <c r="G26" s="104"/>
      <c r="H26" s="18">
        <v>4.381262255149501</v>
      </c>
      <c r="I26" s="82">
        <f>+SUM(D26:H26)</f>
        <v>5.585945871539313</v>
      </c>
      <c r="J26" s="87">
        <v>5.585945871539313</v>
      </c>
      <c r="K26" s="120">
        <f>+L26/I26</f>
        <v>324.49759480044816</v>
      </c>
      <c r="L26" s="121">
        <v>1812.6260000000004</v>
      </c>
      <c r="M26" s="51"/>
      <c r="N26" s="51"/>
      <c r="O26" s="14"/>
    </row>
    <row r="27" spans="2:15" ht="21" customHeight="1" thickBot="1">
      <c r="B27" s="138" t="s">
        <v>24</v>
      </c>
      <c r="C27" s="139"/>
      <c r="D27" s="89">
        <f aca="true" t="shared" si="3" ref="D27:L27">+SUM(D25:D26)</f>
        <v>0.9679322066445191</v>
      </c>
      <c r="E27" s="90">
        <f t="shared" si="3"/>
        <v>0.23675140974529346</v>
      </c>
      <c r="F27" s="90">
        <f t="shared" si="3"/>
        <v>0</v>
      </c>
      <c r="G27" s="90">
        <f t="shared" si="3"/>
        <v>0</v>
      </c>
      <c r="H27" s="114">
        <f t="shared" si="3"/>
        <v>4.527536895238095</v>
      </c>
      <c r="I27" s="111">
        <f t="shared" si="3"/>
        <v>5.732220511627907</v>
      </c>
      <c r="J27" s="89">
        <f t="shared" si="3"/>
        <v>5.732220511627907</v>
      </c>
      <c r="K27" s="115">
        <v>318.63010089981697</v>
      </c>
      <c r="L27" s="116">
        <f t="shared" si="3"/>
        <v>1826.4580000000005</v>
      </c>
      <c r="M27" s="61"/>
      <c r="N27" s="61"/>
      <c r="O27" s="14"/>
    </row>
    <row r="28" spans="2:14" s="16" customFormat="1" ht="16.5" thickBot="1">
      <c r="B28" s="140"/>
      <c r="C28" s="140"/>
      <c r="D28" s="20"/>
      <c r="E28" s="20"/>
      <c r="F28" s="20"/>
      <c r="G28" s="20"/>
      <c r="H28" s="20"/>
      <c r="I28" s="20"/>
      <c r="J28" s="4"/>
      <c r="K28" s="23"/>
      <c r="L28" s="39"/>
      <c r="M28" s="56"/>
      <c r="N28" s="56"/>
    </row>
    <row r="29" spans="2:15" ht="38.25" customHeight="1">
      <c r="B29" s="136" t="s">
        <v>3</v>
      </c>
      <c r="C29" s="137"/>
      <c r="D29" s="66" t="s">
        <v>26</v>
      </c>
      <c r="E29" s="67" t="s">
        <v>27</v>
      </c>
      <c r="F29" s="67" t="s">
        <v>7</v>
      </c>
      <c r="G29" s="67" t="s">
        <v>28</v>
      </c>
      <c r="H29" s="68" t="s">
        <v>8</v>
      </c>
      <c r="I29" s="69" t="s">
        <v>9</v>
      </c>
      <c r="J29" s="70" t="s">
        <v>0</v>
      </c>
      <c r="K29" s="71" t="s">
        <v>10</v>
      </c>
      <c r="L29" s="72" t="s">
        <v>11</v>
      </c>
      <c r="M29" s="53"/>
      <c r="N29" s="53"/>
      <c r="O29" s="14"/>
    </row>
    <row r="30" spans="2:15" ht="21" customHeight="1" thickBot="1">
      <c r="B30" s="143" t="s">
        <v>31</v>
      </c>
      <c r="C30" s="144"/>
      <c r="D30" s="17">
        <v>0.1918778543743079</v>
      </c>
      <c r="E30" s="104">
        <v>0.012580000000000001</v>
      </c>
      <c r="F30" s="104"/>
      <c r="G30" s="104"/>
      <c r="H30" s="18">
        <v>0.32079</v>
      </c>
      <c r="I30" s="82">
        <f>+SUM(D30:H30)</f>
        <v>0.525247854374308</v>
      </c>
      <c r="J30" s="87">
        <f>+I30</f>
        <v>0.525247854374308</v>
      </c>
      <c r="K30" s="101">
        <f>+L30/I30</f>
        <v>236.95670332297107</v>
      </c>
      <c r="L30" s="19">
        <v>124.46100000000001</v>
      </c>
      <c r="M30" s="51"/>
      <c r="N30" s="51"/>
      <c r="O30" s="14"/>
    </row>
    <row r="31" spans="2:15" ht="21" customHeight="1" thickBot="1">
      <c r="B31" s="138" t="s">
        <v>24</v>
      </c>
      <c r="C31" s="139"/>
      <c r="D31" s="89">
        <f aca="true" t="shared" si="4" ref="D31:L31">+D30</f>
        <v>0.1918778543743079</v>
      </c>
      <c r="E31" s="90">
        <f t="shared" si="4"/>
        <v>0.012580000000000001</v>
      </c>
      <c r="F31" s="90">
        <f t="shared" si="4"/>
        <v>0</v>
      </c>
      <c r="G31" s="90">
        <f t="shared" si="4"/>
        <v>0</v>
      </c>
      <c r="H31" s="114">
        <f t="shared" si="4"/>
        <v>0.32079</v>
      </c>
      <c r="I31" s="113">
        <f t="shared" si="4"/>
        <v>0.525247854374308</v>
      </c>
      <c r="J31" s="89">
        <f t="shared" si="4"/>
        <v>0.525247854374308</v>
      </c>
      <c r="K31" s="90">
        <f t="shared" si="4"/>
        <v>236.95670332297107</v>
      </c>
      <c r="L31" s="91">
        <f t="shared" si="4"/>
        <v>124.46100000000001</v>
      </c>
      <c r="M31" s="61"/>
      <c r="N31" s="61"/>
      <c r="O31" s="14"/>
    </row>
    <row r="32" spans="2:14" s="16" customFormat="1" ht="21" customHeight="1" thickBot="1">
      <c r="B32" s="140"/>
      <c r="C32" s="140"/>
      <c r="D32" s="20"/>
      <c r="E32" s="20"/>
      <c r="F32" s="20"/>
      <c r="G32" s="20"/>
      <c r="H32" s="20"/>
      <c r="I32" s="21"/>
      <c r="J32" s="22"/>
      <c r="K32" s="23"/>
      <c r="L32" s="24"/>
      <c r="M32" s="52"/>
      <c r="N32" s="52"/>
    </row>
    <row r="33" spans="2:15" ht="21" customHeight="1" thickBot="1">
      <c r="B33" s="145" t="s">
        <v>32</v>
      </c>
      <c r="C33" s="146"/>
      <c r="D33" s="146"/>
      <c r="E33" s="146"/>
      <c r="F33" s="146"/>
      <c r="G33" s="146"/>
      <c r="H33" s="146"/>
      <c r="I33" s="146"/>
      <c r="J33" s="117">
        <f>+J22+J27+J31</f>
        <v>8885.699508366002</v>
      </c>
      <c r="K33" s="118">
        <f>+IF(J33=0,0,L33/J33)</f>
        <v>40.462502885843776</v>
      </c>
      <c r="L33" s="119">
        <f>+L22+L27+L31</f>
        <v>359537.642</v>
      </c>
      <c r="M33" s="53"/>
      <c r="N33" s="53"/>
      <c r="O33" s="14"/>
    </row>
  </sheetData>
  <sheetProtection/>
  <mergeCells count="33">
    <mergeCell ref="B29:C29"/>
    <mergeCell ref="B30:C30"/>
    <mergeCell ref="B31:C31"/>
    <mergeCell ref="B32:C32"/>
    <mergeCell ref="B33:I33"/>
    <mergeCell ref="B25:C25"/>
    <mergeCell ref="B26:C26"/>
    <mergeCell ref="B27:C27"/>
    <mergeCell ref="B28:C28"/>
    <mergeCell ref="B16:C16"/>
    <mergeCell ref="B20:C20"/>
    <mergeCell ref="B21:C21"/>
    <mergeCell ref="B6:C6"/>
    <mergeCell ref="B7:C7"/>
    <mergeCell ref="B8:C8"/>
    <mergeCell ref="B9:C9"/>
    <mergeCell ref="B10:C10"/>
    <mergeCell ref="B11:C11"/>
    <mergeCell ref="B15:C15"/>
    <mergeCell ref="B24:C24"/>
    <mergeCell ref="B22:C22"/>
    <mergeCell ref="B23:C23"/>
    <mergeCell ref="B17:C17"/>
    <mergeCell ref="B18:C18"/>
    <mergeCell ref="B19:C19"/>
    <mergeCell ref="B2:L2"/>
    <mergeCell ref="D4:I4"/>
    <mergeCell ref="J4:L4"/>
    <mergeCell ref="B12:C12"/>
    <mergeCell ref="B13:C13"/>
    <mergeCell ref="B14:C14"/>
    <mergeCell ref="B4:C4"/>
    <mergeCell ref="B5:C5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&amp;LReporte Preliminar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tabSelected="1" view="pageBreakPreview" zoomScale="55" zoomScaleNormal="65" zoomScaleSheetLayoutView="55" zoomScalePageLayoutView="0" workbookViewId="0" topLeftCell="A1">
      <selection activeCell="O22" sqref="O22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49" customWidth="1"/>
    <col min="4" max="4" width="19.8515625" style="50" bestFit="1" customWidth="1"/>
    <col min="5" max="5" width="20.57421875" style="50" customWidth="1"/>
    <col min="6" max="6" width="21.57421875" style="50" bestFit="1" customWidth="1"/>
    <col min="7" max="7" width="19.57421875" style="50" bestFit="1" customWidth="1"/>
    <col min="8" max="8" width="17.140625" style="50" bestFit="1" customWidth="1"/>
    <col min="9" max="9" width="19.8515625" style="50" customWidth="1"/>
    <col min="10" max="10" width="21.57421875" style="48" bestFit="1" customWidth="1"/>
    <col min="11" max="11" width="19.57421875" style="48" bestFit="1" customWidth="1"/>
    <col min="12" max="12" width="21.7109375" style="48" customWidth="1"/>
    <col min="13" max="14" width="19.8515625" style="65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62"/>
      <c r="N1" s="62"/>
    </row>
    <row r="2" spans="2:14" ht="60" customHeight="1">
      <c r="B2" s="123" t="s">
        <v>56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63"/>
      <c r="N2" s="63"/>
    </row>
    <row r="3" spans="3:14" ht="18" customHeight="1" thickBot="1">
      <c r="C3" s="95"/>
      <c r="D3" s="96"/>
      <c r="E3" s="96"/>
      <c r="F3" s="96"/>
      <c r="G3" s="96"/>
      <c r="H3" s="96"/>
      <c r="I3" s="96"/>
      <c r="J3" s="96"/>
      <c r="K3" s="96"/>
      <c r="L3" s="96"/>
      <c r="M3" s="63"/>
      <c r="N3" s="63"/>
    </row>
    <row r="4" spans="2:15" ht="21" customHeight="1" thickBot="1">
      <c r="B4" s="132" t="s">
        <v>33</v>
      </c>
      <c r="C4" s="133"/>
      <c r="D4" s="124" t="s">
        <v>2</v>
      </c>
      <c r="E4" s="125"/>
      <c r="F4" s="125"/>
      <c r="G4" s="125"/>
      <c r="H4" s="125"/>
      <c r="I4" s="126"/>
      <c r="J4" s="169" t="s">
        <v>55</v>
      </c>
      <c r="K4" s="170"/>
      <c r="L4" s="171"/>
      <c r="M4" s="55"/>
      <c r="N4" s="55"/>
      <c r="O4" s="14"/>
    </row>
    <row r="5" spans="2:15" s="29" customFormat="1" ht="21" customHeight="1" thickBot="1">
      <c r="B5" s="172" t="s">
        <v>3</v>
      </c>
      <c r="C5" s="173"/>
      <c r="D5" s="25" t="s">
        <v>4</v>
      </c>
      <c r="E5" s="26" t="s">
        <v>5</v>
      </c>
      <c r="F5" s="26" t="s">
        <v>34</v>
      </c>
      <c r="G5" s="26" t="s">
        <v>47</v>
      </c>
      <c r="H5" s="27" t="s">
        <v>8</v>
      </c>
      <c r="I5" s="28" t="s">
        <v>9</v>
      </c>
      <c r="J5" s="73" t="s">
        <v>0</v>
      </c>
      <c r="K5" s="74" t="s">
        <v>10</v>
      </c>
      <c r="L5" s="75" t="s">
        <v>11</v>
      </c>
      <c r="M5" s="57"/>
      <c r="N5" s="57"/>
      <c r="O5" s="58"/>
    </row>
    <row r="6" spans="2:24" ht="21" customHeight="1">
      <c r="B6" s="130" t="s">
        <v>35</v>
      </c>
      <c r="C6" s="131"/>
      <c r="D6" s="30">
        <v>3101.2941425699996</v>
      </c>
      <c r="E6" s="31">
        <v>337.8333894131107</v>
      </c>
      <c r="F6" s="32"/>
      <c r="G6" s="10"/>
      <c r="H6" s="31"/>
      <c r="I6" s="11">
        <f aca="true" t="shared" si="0" ref="I6:I17">+SUM(D6:H6)</f>
        <v>3439.12753198311</v>
      </c>
      <c r="J6" s="76">
        <f>+I6</f>
        <v>3439.12753198311</v>
      </c>
      <c r="K6" s="33">
        <f>+IF(J6=0,0,L6/J6)</f>
        <v>72.75491398125587</v>
      </c>
      <c r="L6" s="15">
        <v>250213.42776</v>
      </c>
      <c r="M6" s="51"/>
      <c r="N6" s="51"/>
      <c r="O6" s="14"/>
      <c r="Q6" s="34"/>
      <c r="R6" s="34"/>
      <c r="S6" s="34"/>
      <c r="T6" s="34"/>
      <c r="U6" s="34"/>
      <c r="V6" s="34"/>
      <c r="W6" s="34"/>
      <c r="X6" s="34"/>
    </row>
    <row r="7" spans="2:24" s="14" customFormat="1" ht="21" customHeight="1">
      <c r="B7" s="130" t="s">
        <v>13</v>
      </c>
      <c r="C7" s="131"/>
      <c r="D7" s="38"/>
      <c r="E7" s="35"/>
      <c r="F7" s="35"/>
      <c r="G7" s="35"/>
      <c r="H7" s="35">
        <v>0.00177378</v>
      </c>
      <c r="I7" s="11">
        <f t="shared" si="0"/>
        <v>0.00177378</v>
      </c>
      <c r="J7" s="76">
        <f aca="true" t="shared" si="1" ref="J7:J17">+I7</f>
        <v>0.00177378</v>
      </c>
      <c r="K7" s="33">
        <f>+IF(J7=0,0,L7/J7)</f>
        <v>382.6742888069547</v>
      </c>
      <c r="L7" s="15">
        <v>0.67878</v>
      </c>
      <c r="M7" s="51"/>
      <c r="N7" s="51"/>
      <c r="P7" s="3"/>
      <c r="Q7" s="16"/>
      <c r="R7" s="16"/>
      <c r="S7" s="16"/>
      <c r="T7" s="16"/>
      <c r="U7" s="16"/>
      <c r="V7" s="16"/>
      <c r="W7" s="16"/>
      <c r="X7" s="16"/>
    </row>
    <row r="8" spans="2:24" s="14" customFormat="1" ht="21" customHeight="1">
      <c r="B8" s="130" t="s">
        <v>14</v>
      </c>
      <c r="C8" s="131"/>
      <c r="D8" s="38"/>
      <c r="E8" s="35"/>
      <c r="F8" s="35"/>
      <c r="G8" s="35">
        <v>123.24684497000001</v>
      </c>
      <c r="H8" s="35">
        <v>0.009057599999999999</v>
      </c>
      <c r="I8" s="11">
        <f t="shared" si="0"/>
        <v>123.25590257000002</v>
      </c>
      <c r="J8" s="76">
        <f t="shared" si="1"/>
        <v>123.25590257000002</v>
      </c>
      <c r="K8" s="33">
        <f aca="true" t="shared" si="2" ref="K8:K20">+IF(J8=0,0,L8/J8)</f>
        <v>59.602299174498675</v>
      </c>
      <c r="L8" s="15">
        <v>7346.335180000001</v>
      </c>
      <c r="M8" s="51"/>
      <c r="N8" s="51"/>
      <c r="P8" s="3"/>
      <c r="Q8" s="16"/>
      <c r="R8" s="16"/>
      <c r="S8" s="16"/>
      <c r="T8" s="16"/>
      <c r="U8" s="16"/>
      <c r="V8" s="16"/>
      <c r="W8" s="16"/>
      <c r="X8" s="16"/>
    </row>
    <row r="9" spans="2:24" s="14" customFormat="1" ht="21" customHeight="1">
      <c r="B9" s="130" t="s">
        <v>15</v>
      </c>
      <c r="C9" s="131"/>
      <c r="D9" s="38"/>
      <c r="E9" s="35"/>
      <c r="F9" s="35"/>
      <c r="G9" s="35">
        <v>355.23977018999994</v>
      </c>
      <c r="H9" s="35">
        <v>49.81040306999999</v>
      </c>
      <c r="I9" s="11">
        <f t="shared" si="0"/>
        <v>405.05017325999995</v>
      </c>
      <c r="J9" s="76">
        <f t="shared" si="1"/>
        <v>405.05017325999995</v>
      </c>
      <c r="K9" s="33">
        <f>+IF(J9=0,0,L9/J9)</f>
        <v>47.69264996116892</v>
      </c>
      <c r="L9" s="15">
        <v>19317.91613</v>
      </c>
      <c r="M9" s="51"/>
      <c r="N9" s="51"/>
      <c r="P9" s="3"/>
      <c r="Q9" s="16"/>
      <c r="R9" s="16"/>
      <c r="S9" s="16"/>
      <c r="T9" s="16"/>
      <c r="U9" s="16"/>
      <c r="V9" s="16"/>
      <c r="W9" s="16"/>
      <c r="X9" s="16"/>
    </row>
    <row r="10" spans="2:24" s="14" customFormat="1" ht="21" customHeight="1">
      <c r="B10" s="130" t="s">
        <v>36</v>
      </c>
      <c r="C10" s="131"/>
      <c r="D10" s="38"/>
      <c r="E10" s="35">
        <v>57.79211115</v>
      </c>
      <c r="F10" s="35"/>
      <c r="G10" s="35"/>
      <c r="H10" s="35"/>
      <c r="I10" s="11">
        <f t="shared" si="0"/>
        <v>57.79211115</v>
      </c>
      <c r="J10" s="76">
        <f t="shared" si="1"/>
        <v>57.79211115</v>
      </c>
      <c r="K10" s="33">
        <f t="shared" si="2"/>
        <v>90.84931309002718</v>
      </c>
      <c r="L10" s="15">
        <v>5250.373600000001</v>
      </c>
      <c r="M10" s="51"/>
      <c r="N10" s="51"/>
      <c r="P10" s="3"/>
      <c r="Q10" s="16"/>
      <c r="R10" s="16"/>
      <c r="S10" s="16"/>
      <c r="T10" s="16"/>
      <c r="U10" s="16"/>
      <c r="V10" s="16"/>
      <c r="W10" s="16"/>
      <c r="X10" s="16"/>
    </row>
    <row r="11" spans="2:24" s="14" customFormat="1" ht="32.25" customHeight="1">
      <c r="B11" s="130" t="s">
        <v>53</v>
      </c>
      <c r="C11" s="131"/>
      <c r="D11" s="38">
        <v>164.99243019000002</v>
      </c>
      <c r="E11" s="35">
        <v>237.52910646</v>
      </c>
      <c r="F11" s="100">
        <v>54.21127076</v>
      </c>
      <c r="G11" s="35"/>
      <c r="H11" s="60"/>
      <c r="I11" s="11">
        <f t="shared" si="0"/>
        <v>456.73280741</v>
      </c>
      <c r="J11" s="76">
        <f t="shared" si="1"/>
        <v>456.73280741</v>
      </c>
      <c r="K11" s="33">
        <f t="shared" si="2"/>
        <v>89.58381000047284</v>
      </c>
      <c r="L11" s="15">
        <v>40915.86504</v>
      </c>
      <c r="M11" s="51"/>
      <c r="N11" s="51"/>
      <c r="P11" s="3"/>
      <c r="Q11" s="16"/>
      <c r="R11" s="16"/>
      <c r="S11" s="16"/>
      <c r="T11" s="16"/>
      <c r="U11" s="16"/>
      <c r="V11" s="16"/>
      <c r="W11" s="16"/>
      <c r="X11" s="16"/>
    </row>
    <row r="12" spans="2:24" s="14" customFormat="1" ht="21" customHeight="1">
      <c r="B12" s="130" t="s">
        <v>37</v>
      </c>
      <c r="C12" s="131"/>
      <c r="D12" s="38"/>
      <c r="E12" s="35"/>
      <c r="F12" s="35"/>
      <c r="G12" s="35"/>
      <c r="H12" s="35"/>
      <c r="I12" s="11"/>
      <c r="J12" s="76"/>
      <c r="K12" s="33">
        <f t="shared" si="2"/>
        <v>0</v>
      </c>
      <c r="L12" s="33"/>
      <c r="M12" s="51"/>
      <c r="N12" s="51"/>
      <c r="P12" s="3"/>
      <c r="Q12" s="16"/>
      <c r="R12" s="16"/>
      <c r="S12" s="16"/>
      <c r="T12" s="16"/>
      <c r="U12" s="16"/>
      <c r="V12" s="16"/>
      <c r="W12" s="16"/>
      <c r="X12" s="16"/>
    </row>
    <row r="13" spans="2:24" s="14" customFormat="1" ht="21" customHeight="1">
      <c r="B13" s="130" t="s">
        <v>38</v>
      </c>
      <c r="C13" s="131"/>
      <c r="D13" s="38"/>
      <c r="E13" s="35"/>
      <c r="F13" s="35"/>
      <c r="G13" s="35"/>
      <c r="H13" s="35"/>
      <c r="I13" s="11"/>
      <c r="J13" s="76"/>
      <c r="K13" s="33">
        <f t="shared" si="2"/>
        <v>0</v>
      </c>
      <c r="L13" s="33"/>
      <c r="M13" s="51"/>
      <c r="N13" s="51"/>
      <c r="P13" s="3"/>
      <c r="Q13" s="16"/>
      <c r="R13" s="16"/>
      <c r="S13" s="16"/>
      <c r="T13" s="16"/>
      <c r="U13" s="16"/>
      <c r="V13" s="16"/>
      <c r="W13" s="16"/>
      <c r="X13" s="16"/>
    </row>
    <row r="14" spans="2:24" s="14" customFormat="1" ht="21" customHeight="1">
      <c r="B14" s="130" t="s">
        <v>39</v>
      </c>
      <c r="C14" s="131"/>
      <c r="D14" s="38"/>
      <c r="E14" s="35">
        <v>100.11276591000001</v>
      </c>
      <c r="F14" s="35">
        <v>239.80396044</v>
      </c>
      <c r="G14" s="35"/>
      <c r="H14" s="35"/>
      <c r="I14" s="11">
        <f t="shared" si="0"/>
        <v>339.91672635</v>
      </c>
      <c r="J14" s="76">
        <f t="shared" si="1"/>
        <v>339.91672635</v>
      </c>
      <c r="K14" s="33">
        <f t="shared" si="2"/>
        <v>93.51133879558203</v>
      </c>
      <c r="L14" s="15">
        <v>31786.068159999995</v>
      </c>
      <c r="M14" s="51"/>
      <c r="N14" s="51"/>
      <c r="P14" s="3"/>
      <c r="Q14" s="16"/>
      <c r="R14" s="16"/>
      <c r="S14" s="16"/>
      <c r="T14" s="16"/>
      <c r="U14" s="16"/>
      <c r="V14" s="16"/>
      <c r="W14" s="16"/>
      <c r="X14" s="16"/>
    </row>
    <row r="15" spans="2:24" s="14" customFormat="1" ht="21" customHeight="1">
      <c r="B15" s="130" t="s">
        <v>40</v>
      </c>
      <c r="C15" s="131"/>
      <c r="D15" s="38"/>
      <c r="E15" s="35">
        <v>1394.9939356000002</v>
      </c>
      <c r="F15" s="35">
        <v>9.2091261</v>
      </c>
      <c r="G15" s="35"/>
      <c r="H15" s="35">
        <v>32.60098823</v>
      </c>
      <c r="I15" s="11">
        <f t="shared" si="0"/>
        <v>1436.8040499300002</v>
      </c>
      <c r="J15" s="76">
        <f t="shared" si="1"/>
        <v>1436.8040499300002</v>
      </c>
      <c r="K15" s="33">
        <f t="shared" si="2"/>
        <v>90.56358887375033</v>
      </c>
      <c r="L15" s="15">
        <v>130122.13127</v>
      </c>
      <c r="M15" s="51"/>
      <c r="N15" s="51"/>
      <c r="P15" s="3"/>
      <c r="Q15" s="16"/>
      <c r="R15" s="16"/>
      <c r="S15" s="16"/>
      <c r="T15" s="16"/>
      <c r="U15" s="16"/>
      <c r="V15" s="16"/>
      <c r="W15" s="16"/>
      <c r="X15" s="16"/>
    </row>
    <row r="16" spans="2:24" s="14" customFormat="1" ht="21" customHeight="1">
      <c r="B16" s="130" t="s">
        <v>41</v>
      </c>
      <c r="C16" s="131"/>
      <c r="D16" s="38"/>
      <c r="E16" s="35"/>
      <c r="F16" s="35">
        <v>235.00214298999998</v>
      </c>
      <c r="G16" s="35"/>
      <c r="H16" s="35">
        <v>26.000771720000014</v>
      </c>
      <c r="I16" s="11">
        <f t="shared" si="0"/>
        <v>261.00291470999997</v>
      </c>
      <c r="J16" s="76">
        <f t="shared" si="1"/>
        <v>261.00291470999997</v>
      </c>
      <c r="K16" s="33">
        <f t="shared" si="2"/>
        <v>92.48498035671611</v>
      </c>
      <c r="L16" s="15">
        <v>24138.849439999998</v>
      </c>
      <c r="M16" s="51"/>
      <c r="N16" s="51"/>
      <c r="P16" s="3"/>
      <c r="Q16" s="16"/>
      <c r="R16" s="16"/>
      <c r="S16" s="16"/>
      <c r="T16" s="16"/>
      <c r="U16" s="16"/>
      <c r="V16" s="16"/>
      <c r="W16" s="16"/>
      <c r="X16" s="16"/>
    </row>
    <row r="17" spans="2:24" s="14" customFormat="1" ht="21" customHeight="1">
      <c r="B17" s="130" t="s">
        <v>42</v>
      </c>
      <c r="C17" s="131"/>
      <c r="D17" s="38"/>
      <c r="E17" s="35"/>
      <c r="F17" s="35"/>
      <c r="G17" s="35"/>
      <c r="H17" s="35">
        <v>3.200403662823001</v>
      </c>
      <c r="I17" s="11">
        <f t="shared" si="0"/>
        <v>3.200403662823001</v>
      </c>
      <c r="J17" s="76">
        <f t="shared" si="1"/>
        <v>3.200403662823001</v>
      </c>
      <c r="K17" s="33">
        <f t="shared" si="2"/>
        <v>169.5139573491995</v>
      </c>
      <c r="L17" s="15">
        <v>542.51309</v>
      </c>
      <c r="M17" s="51"/>
      <c r="N17" s="51"/>
      <c r="P17" s="3"/>
      <c r="Q17" s="16"/>
      <c r="R17" s="16"/>
      <c r="S17" s="16"/>
      <c r="T17" s="16"/>
      <c r="U17" s="16"/>
      <c r="V17" s="16"/>
      <c r="W17" s="16"/>
      <c r="X17" s="16"/>
    </row>
    <row r="18" spans="2:24" ht="21" customHeight="1">
      <c r="B18" s="130" t="s">
        <v>43</v>
      </c>
      <c r="C18" s="131"/>
      <c r="D18" s="38"/>
      <c r="E18" s="35"/>
      <c r="F18" s="35"/>
      <c r="G18" s="35"/>
      <c r="H18" s="35"/>
      <c r="I18" s="11"/>
      <c r="J18" s="76"/>
      <c r="K18" s="33">
        <f t="shared" si="2"/>
        <v>0</v>
      </c>
      <c r="L18" s="15"/>
      <c r="M18" s="51"/>
      <c r="N18" s="51"/>
      <c r="O18" s="14"/>
      <c r="Q18" s="34"/>
      <c r="R18" s="34"/>
      <c r="S18" s="34"/>
      <c r="T18" s="34"/>
      <c r="U18" s="34"/>
      <c r="V18" s="34"/>
      <c r="W18" s="34"/>
      <c r="X18" s="34"/>
    </row>
    <row r="19" spans="2:24" ht="21" customHeight="1">
      <c r="B19" s="130" t="s">
        <v>44</v>
      </c>
      <c r="C19" s="131"/>
      <c r="D19" s="38"/>
      <c r="E19" s="35"/>
      <c r="F19" s="35"/>
      <c r="G19" s="35"/>
      <c r="H19" s="35"/>
      <c r="I19" s="11"/>
      <c r="J19" s="76"/>
      <c r="K19" s="33">
        <f t="shared" si="2"/>
        <v>0</v>
      </c>
      <c r="L19" s="15"/>
      <c r="M19" s="51"/>
      <c r="N19" s="51"/>
      <c r="O19" s="14"/>
      <c r="Q19" s="34"/>
      <c r="R19" s="34"/>
      <c r="S19" s="34"/>
      <c r="T19" s="34"/>
      <c r="U19" s="34"/>
      <c r="V19" s="34"/>
      <c r="W19" s="34"/>
      <c r="X19" s="34"/>
    </row>
    <row r="20" spans="2:24" ht="21" customHeight="1" thickBot="1">
      <c r="B20" s="141" t="s">
        <v>23</v>
      </c>
      <c r="C20" s="142"/>
      <c r="D20" s="80"/>
      <c r="E20" s="81"/>
      <c r="F20" s="81"/>
      <c r="G20" s="81"/>
      <c r="H20" s="81"/>
      <c r="I20" s="82"/>
      <c r="J20" s="83"/>
      <c r="K20" s="33">
        <f t="shared" si="2"/>
        <v>0</v>
      </c>
      <c r="L20" s="15"/>
      <c r="M20" s="51"/>
      <c r="N20" s="51"/>
      <c r="O20" s="14"/>
      <c r="Q20" s="34"/>
      <c r="R20" s="34"/>
      <c r="S20" s="34"/>
      <c r="T20" s="34"/>
      <c r="U20" s="34"/>
      <c r="V20" s="34"/>
      <c r="W20" s="34"/>
      <c r="X20" s="34"/>
    </row>
    <row r="21" spans="2:24" ht="21" customHeight="1" thickBot="1">
      <c r="B21" s="149" t="s">
        <v>24</v>
      </c>
      <c r="C21" s="150"/>
      <c r="D21" s="85">
        <f>+SUM(D6:D20)</f>
        <v>3266.2865727599997</v>
      </c>
      <c r="E21" s="85">
        <f aca="true" t="shared" si="3" ref="E21:L21">+SUM(E6:E20)</f>
        <v>2128.261308533111</v>
      </c>
      <c r="F21" s="85">
        <f t="shared" si="3"/>
        <v>538.22650029</v>
      </c>
      <c r="G21" s="85">
        <f t="shared" si="3"/>
        <v>478.48661515999993</v>
      </c>
      <c r="H21" s="85">
        <f t="shared" si="3"/>
        <v>111.62339806282301</v>
      </c>
      <c r="I21" s="86">
        <f t="shared" si="3"/>
        <v>6522.884394805935</v>
      </c>
      <c r="J21" s="85">
        <f t="shared" si="3"/>
        <v>6522.884394805935</v>
      </c>
      <c r="K21" s="85">
        <v>78.13018407252676</v>
      </c>
      <c r="L21" s="86">
        <f t="shared" si="3"/>
        <v>509634.15845</v>
      </c>
      <c r="M21" s="61"/>
      <c r="N21" s="61"/>
      <c r="O21" s="14"/>
      <c r="Q21" s="34"/>
      <c r="R21" s="34"/>
      <c r="S21" s="34"/>
      <c r="T21" s="34"/>
      <c r="U21" s="34"/>
      <c r="V21" s="34"/>
      <c r="W21" s="34"/>
      <c r="X21" s="34"/>
    </row>
    <row r="22" spans="2:24" ht="35.25" customHeight="1" thickBot="1">
      <c r="B22" s="151"/>
      <c r="C22" s="151"/>
      <c r="D22" s="36"/>
      <c r="E22" s="36"/>
      <c r="F22" s="36"/>
      <c r="G22" s="36"/>
      <c r="H22" s="36"/>
      <c r="I22" s="36"/>
      <c r="J22" s="36"/>
      <c r="K22" s="36"/>
      <c r="L22" s="37"/>
      <c r="M22" s="36"/>
      <c r="N22" s="36"/>
      <c r="O22" s="14"/>
      <c r="Q22" s="34"/>
      <c r="R22" s="34"/>
      <c r="S22" s="34"/>
      <c r="T22" s="34"/>
      <c r="U22" s="34"/>
      <c r="V22" s="34"/>
      <c r="W22" s="34"/>
      <c r="X22" s="34"/>
    </row>
    <row r="23" spans="2:24" ht="32.25" customHeight="1">
      <c r="B23" s="165" t="s">
        <v>3</v>
      </c>
      <c r="C23" s="166"/>
      <c r="D23" s="66" t="s">
        <v>26</v>
      </c>
      <c r="E23" s="67" t="s">
        <v>27</v>
      </c>
      <c r="F23" s="67" t="s">
        <v>7</v>
      </c>
      <c r="G23" s="67" t="s">
        <v>28</v>
      </c>
      <c r="H23" s="77" t="s">
        <v>8</v>
      </c>
      <c r="I23" s="78" t="s">
        <v>9</v>
      </c>
      <c r="J23" s="66" t="s">
        <v>0</v>
      </c>
      <c r="K23" s="67" t="s">
        <v>10</v>
      </c>
      <c r="L23" s="98" t="s">
        <v>11</v>
      </c>
      <c r="M23" s="53"/>
      <c r="N23" s="53"/>
      <c r="O23" s="14"/>
      <c r="Q23" s="34"/>
      <c r="R23" s="34"/>
      <c r="S23" s="34"/>
      <c r="T23" s="34"/>
      <c r="U23" s="34"/>
      <c r="V23" s="34"/>
      <c r="W23" s="34"/>
      <c r="X23" s="34"/>
    </row>
    <row r="24" spans="2:24" ht="21" customHeight="1">
      <c r="B24" s="167" t="s">
        <v>29</v>
      </c>
      <c r="C24" s="168"/>
      <c r="D24" s="38">
        <v>11.49965795007752</v>
      </c>
      <c r="E24" s="35">
        <v>0.60384</v>
      </c>
      <c r="F24" s="35"/>
      <c r="G24" s="35"/>
      <c r="H24" s="106">
        <v>28.925922432566995</v>
      </c>
      <c r="I24" s="11">
        <f>+SUM(D24:H24)</f>
        <v>41.02942038264452</v>
      </c>
      <c r="J24" s="76">
        <f>+I24</f>
        <v>41.02942038264452</v>
      </c>
      <c r="K24" s="33">
        <f>+L24/J24</f>
        <v>149.20302585092065</v>
      </c>
      <c r="L24" s="107">
        <v>6121.713670000001</v>
      </c>
      <c r="M24" s="54"/>
      <c r="N24" s="54"/>
      <c r="O24" s="14"/>
      <c r="Q24" s="34"/>
      <c r="R24" s="34"/>
      <c r="S24" s="34"/>
      <c r="T24" s="34"/>
      <c r="U24" s="34"/>
      <c r="V24" s="34"/>
      <c r="W24" s="34"/>
      <c r="X24" s="34"/>
    </row>
    <row r="25" spans="2:24" ht="21" customHeight="1" thickBot="1">
      <c r="B25" s="141" t="s">
        <v>30</v>
      </c>
      <c r="C25" s="142"/>
      <c r="D25" s="38"/>
      <c r="E25" s="35">
        <v>1.771162407673311</v>
      </c>
      <c r="F25" s="35"/>
      <c r="G25" s="38">
        <v>11.1476487710133</v>
      </c>
      <c r="H25" s="38">
        <v>36.42161207133222</v>
      </c>
      <c r="I25" s="82">
        <f>+SUM(D25:H25)</f>
        <v>49.34042325001883</v>
      </c>
      <c r="J25" s="83">
        <f>+I25</f>
        <v>49.34042325001883</v>
      </c>
      <c r="K25" s="94">
        <f>+L25/J25</f>
        <v>366.23432775261216</v>
      </c>
      <c r="L25" s="107">
        <v>18070.156740000002</v>
      </c>
      <c r="M25" s="54"/>
      <c r="N25" s="54"/>
      <c r="O25" s="14"/>
      <c r="Q25" s="34"/>
      <c r="R25" s="34"/>
      <c r="S25" s="34"/>
      <c r="T25" s="34"/>
      <c r="U25" s="34"/>
      <c r="V25" s="34"/>
      <c r="W25" s="34"/>
      <c r="X25" s="34"/>
    </row>
    <row r="26" spans="2:14" s="16" customFormat="1" ht="21" customHeight="1" thickBot="1">
      <c r="B26" s="149" t="s">
        <v>24</v>
      </c>
      <c r="C26" s="150"/>
      <c r="D26" s="92">
        <f>+SUM(D24:D25)</f>
        <v>11.49965795007752</v>
      </c>
      <c r="E26" s="92">
        <f aca="true" t="shared" si="4" ref="E26:L26">+SUM(E24:E25)</f>
        <v>2.375002407673311</v>
      </c>
      <c r="F26" s="92">
        <f t="shared" si="4"/>
        <v>0</v>
      </c>
      <c r="G26" s="92">
        <f t="shared" si="4"/>
        <v>11.1476487710133</v>
      </c>
      <c r="H26" s="92">
        <f t="shared" si="4"/>
        <v>65.34753450389921</v>
      </c>
      <c r="I26" s="86">
        <f t="shared" si="4"/>
        <v>90.36984363266335</v>
      </c>
      <c r="J26" s="92">
        <f t="shared" si="4"/>
        <v>90.36984363266335</v>
      </c>
      <c r="K26" s="92">
        <v>267.6984869901454</v>
      </c>
      <c r="L26" s="86">
        <f t="shared" si="4"/>
        <v>24191.870410000003</v>
      </c>
      <c r="M26" s="61"/>
      <c r="N26" s="61"/>
    </row>
    <row r="27" spans="2:24" ht="36" customHeight="1" thickBot="1">
      <c r="B27" s="151"/>
      <c r="C27" s="151"/>
      <c r="D27" s="20"/>
      <c r="E27" s="20"/>
      <c r="F27" s="20"/>
      <c r="G27" s="20"/>
      <c r="H27" s="20"/>
      <c r="I27" s="20"/>
      <c r="J27" s="4"/>
      <c r="K27" s="23"/>
      <c r="L27" s="39"/>
      <c r="M27" s="56"/>
      <c r="N27" s="56"/>
      <c r="O27" s="14"/>
      <c r="Q27" s="34"/>
      <c r="R27" s="34"/>
      <c r="S27" s="34"/>
      <c r="T27" s="34"/>
      <c r="U27" s="34"/>
      <c r="V27" s="34"/>
      <c r="W27" s="34"/>
      <c r="X27" s="34"/>
    </row>
    <row r="28" spans="2:24" ht="37.5" customHeight="1">
      <c r="B28" s="136" t="s">
        <v>3</v>
      </c>
      <c r="C28" s="137"/>
      <c r="D28" s="66" t="s">
        <v>26</v>
      </c>
      <c r="E28" s="67" t="s">
        <v>27</v>
      </c>
      <c r="F28" s="67" t="s">
        <v>7</v>
      </c>
      <c r="G28" s="67" t="s">
        <v>28</v>
      </c>
      <c r="H28" s="97" t="s">
        <v>8</v>
      </c>
      <c r="I28" s="69" t="s">
        <v>9</v>
      </c>
      <c r="J28" s="79" t="s">
        <v>0</v>
      </c>
      <c r="K28" s="71" t="s">
        <v>10</v>
      </c>
      <c r="L28" s="97" t="s">
        <v>11</v>
      </c>
      <c r="M28" s="53"/>
      <c r="N28" s="53"/>
      <c r="O28" s="14"/>
      <c r="Q28" s="34"/>
      <c r="R28" s="34"/>
      <c r="S28" s="34"/>
      <c r="T28" s="34"/>
      <c r="U28" s="34"/>
      <c r="V28" s="34"/>
      <c r="W28" s="34"/>
      <c r="X28" s="34"/>
    </row>
    <row r="29" spans="2:24" ht="21" customHeight="1" thickBot="1">
      <c r="B29" s="143" t="s">
        <v>31</v>
      </c>
      <c r="C29" s="144"/>
      <c r="D29" s="40"/>
      <c r="E29" s="104">
        <v>0.06300315038981175</v>
      </c>
      <c r="F29" s="104"/>
      <c r="G29" s="104">
        <v>0.2975332176079734</v>
      </c>
      <c r="H29" s="18">
        <v>2.4253661844894796</v>
      </c>
      <c r="I29" s="82">
        <f>+SUM(D29:H29)</f>
        <v>2.785902552487265</v>
      </c>
      <c r="J29" s="93">
        <f>+I29</f>
        <v>2.785902552487265</v>
      </c>
      <c r="K29" s="84">
        <f>+L29/J29</f>
        <v>636.1991191750781</v>
      </c>
      <c r="L29" s="19">
        <v>1772.3887499999996</v>
      </c>
      <c r="M29" s="54"/>
      <c r="N29" s="54"/>
      <c r="O29" s="14"/>
      <c r="Q29" s="34"/>
      <c r="R29" s="34"/>
      <c r="S29" s="34"/>
      <c r="T29" s="34"/>
      <c r="U29" s="34"/>
      <c r="V29" s="34"/>
      <c r="W29" s="34"/>
      <c r="X29" s="34"/>
    </row>
    <row r="30" spans="2:24" s="14" customFormat="1" ht="21" customHeight="1" thickBot="1">
      <c r="B30" s="138" t="s">
        <v>24</v>
      </c>
      <c r="C30" s="139"/>
      <c r="D30" s="92">
        <f>+SUM(D29)</f>
        <v>0</v>
      </c>
      <c r="E30" s="92">
        <f aca="true" t="shared" si="5" ref="E30:L30">+SUM(E29)</f>
        <v>0.06300315038981175</v>
      </c>
      <c r="F30" s="92">
        <f t="shared" si="5"/>
        <v>0</v>
      </c>
      <c r="G30" s="92">
        <f t="shared" si="5"/>
        <v>0.2975332176079734</v>
      </c>
      <c r="H30" s="86">
        <f t="shared" si="5"/>
        <v>2.4253661844894796</v>
      </c>
      <c r="I30" s="92">
        <f t="shared" si="5"/>
        <v>2.785902552487265</v>
      </c>
      <c r="J30" s="92">
        <f t="shared" si="5"/>
        <v>2.785902552487265</v>
      </c>
      <c r="K30" s="86">
        <f t="shared" si="5"/>
        <v>636.1991191750781</v>
      </c>
      <c r="L30" s="86">
        <f t="shared" si="5"/>
        <v>1772.3887499999996</v>
      </c>
      <c r="M30" s="61"/>
      <c r="N30" s="61"/>
      <c r="Q30" s="16"/>
      <c r="R30" s="16"/>
      <c r="S30" s="16"/>
      <c r="T30" s="16"/>
      <c r="U30" s="16"/>
      <c r="V30" s="16"/>
      <c r="W30" s="16"/>
      <c r="X30" s="16"/>
    </row>
    <row r="31" spans="2:24" ht="21" customHeight="1" thickBot="1">
      <c r="B31" s="151"/>
      <c r="C31" s="151"/>
      <c r="D31" s="20"/>
      <c r="E31" s="20"/>
      <c r="F31" s="20"/>
      <c r="G31" s="20"/>
      <c r="H31" s="20"/>
      <c r="I31" s="21"/>
      <c r="J31" s="22"/>
      <c r="K31" s="23"/>
      <c r="L31" s="41"/>
      <c r="M31" s="52"/>
      <c r="N31" s="52"/>
      <c r="O31" s="14"/>
      <c r="Q31" s="34"/>
      <c r="R31" s="34"/>
      <c r="S31" s="34"/>
      <c r="T31" s="34"/>
      <c r="U31" s="34"/>
      <c r="V31" s="34"/>
      <c r="W31" s="34"/>
      <c r="X31" s="34"/>
    </row>
    <row r="32" spans="2:14" s="16" customFormat="1" ht="18.75" customHeight="1" thickBot="1">
      <c r="B32" s="145" t="s">
        <v>45</v>
      </c>
      <c r="C32" s="146"/>
      <c r="D32" s="146"/>
      <c r="E32" s="146"/>
      <c r="F32" s="146"/>
      <c r="G32" s="146"/>
      <c r="H32" s="146"/>
      <c r="I32" s="155"/>
      <c r="J32" s="109">
        <f>+J21+J26+J30</f>
        <v>6616.0401409910855</v>
      </c>
      <c r="K32" s="122">
        <f>+IF(J32=0,0,L32/J32)</f>
        <v>80.95452962741051</v>
      </c>
      <c r="L32" s="110">
        <f>+L21+L26+L30</f>
        <v>535598.41761</v>
      </c>
      <c r="M32" s="53"/>
      <c r="N32" s="53"/>
    </row>
    <row r="33" spans="2:24" ht="18.75" customHeight="1" thickBot="1">
      <c r="B33" s="151"/>
      <c r="C33" s="151"/>
      <c r="D33" s="20"/>
      <c r="E33" s="20"/>
      <c r="F33" s="20"/>
      <c r="G33" s="20"/>
      <c r="H33" s="20"/>
      <c r="I33" s="20"/>
      <c r="J33" s="23"/>
      <c r="K33" s="23"/>
      <c r="L33" s="42"/>
      <c r="M33" s="51"/>
      <c r="N33" s="51"/>
      <c r="O33" s="14"/>
      <c r="Q33" s="34"/>
      <c r="R33" s="34"/>
      <c r="S33" s="34"/>
      <c r="T33" s="34"/>
      <c r="U33" s="34"/>
      <c r="V33" s="34"/>
      <c r="W33" s="34"/>
      <c r="X33" s="34"/>
    </row>
    <row r="34" spans="2:24" ht="15.75" customHeight="1">
      <c r="B34" s="156" t="s">
        <v>46</v>
      </c>
      <c r="C34" s="157"/>
      <c r="D34" s="157"/>
      <c r="E34" s="157"/>
      <c r="F34" s="157"/>
      <c r="G34" s="157"/>
      <c r="H34" s="157"/>
      <c r="I34" s="158"/>
      <c r="J34" s="152" t="s">
        <v>55</v>
      </c>
      <c r="K34" s="153"/>
      <c r="L34" s="154"/>
      <c r="M34" s="59"/>
      <c r="N34" s="59"/>
      <c r="O34" s="14"/>
      <c r="Q34" s="34"/>
      <c r="R34" s="34"/>
      <c r="S34" s="34"/>
      <c r="T34" s="34"/>
      <c r="U34" s="34"/>
      <c r="V34" s="34"/>
      <c r="W34" s="34"/>
      <c r="X34" s="34"/>
    </row>
    <row r="35" spans="2:24" ht="20.25" customHeight="1">
      <c r="B35" s="159"/>
      <c r="C35" s="160"/>
      <c r="D35" s="160"/>
      <c r="E35" s="160"/>
      <c r="F35" s="160"/>
      <c r="G35" s="160"/>
      <c r="H35" s="160"/>
      <c r="I35" s="161"/>
      <c r="J35" s="43" t="s">
        <v>0</v>
      </c>
      <c r="K35" s="44"/>
      <c r="L35" s="45" t="s">
        <v>11</v>
      </c>
      <c r="M35" s="56"/>
      <c r="N35" s="56"/>
      <c r="O35" s="14"/>
      <c r="Q35" s="34"/>
      <c r="R35" s="34"/>
      <c r="S35" s="34"/>
      <c r="T35" s="34"/>
      <c r="U35" s="34"/>
      <c r="V35" s="34"/>
      <c r="W35" s="34"/>
      <c r="X35" s="34"/>
    </row>
    <row r="36" spans="2:24" ht="16.5" thickBot="1">
      <c r="B36" s="162"/>
      <c r="C36" s="163"/>
      <c r="D36" s="163"/>
      <c r="E36" s="163"/>
      <c r="F36" s="163"/>
      <c r="G36" s="163"/>
      <c r="H36" s="163"/>
      <c r="I36" s="164"/>
      <c r="J36" s="46">
        <f>EXPORTACIONES!J33-J32</f>
        <v>2269.6593673749167</v>
      </c>
      <c r="K36" s="99"/>
      <c r="L36" s="47">
        <f>+EXPORTACIONES!L33-L32</f>
        <v>-176060.77561</v>
      </c>
      <c r="M36" s="56"/>
      <c r="N36" s="56"/>
      <c r="O36" s="14"/>
      <c r="Q36" s="34"/>
      <c r="R36" s="34"/>
      <c r="S36" s="34"/>
      <c r="T36" s="34"/>
      <c r="U36" s="34"/>
      <c r="V36" s="34"/>
      <c r="W36" s="34"/>
      <c r="X36" s="34"/>
    </row>
    <row r="37" spans="3:14" ht="15">
      <c r="C37" s="49"/>
      <c r="M37" s="64"/>
      <c r="N37" s="64"/>
    </row>
  </sheetData>
  <sheetProtection/>
  <mergeCells count="35">
    <mergeCell ref="B10:C10"/>
    <mergeCell ref="B4:C4"/>
    <mergeCell ref="D4:I4"/>
    <mergeCell ref="J4:L4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&amp;LReporte Preliminar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2018-11-08T16:39:37Z</cp:lastPrinted>
  <dcterms:created xsi:type="dcterms:W3CDTF">2017-12-01T21:32:38Z</dcterms:created>
  <dcterms:modified xsi:type="dcterms:W3CDTF">2019-02-08T22:32:50Z</dcterms:modified>
  <cp:category/>
  <cp:version/>
  <cp:contentType/>
  <cp:contentStatus/>
</cp:coreProperties>
</file>